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Hoja1!$A$1:$P$469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1" i="1" l="1"/>
  <c r="L422" i="1"/>
  <c r="L450" i="1" s="1"/>
  <c r="L407" i="1"/>
  <c r="L398" i="1"/>
  <c r="L413" i="1" s="1"/>
  <c r="I383" i="1"/>
  <c r="I378" i="1"/>
  <c r="I376" i="1"/>
  <c r="L368" i="1"/>
  <c r="I368" i="1"/>
  <c r="K339" i="1"/>
  <c r="N345" i="1" s="1"/>
  <c r="M328" i="1"/>
  <c r="M324" i="1"/>
  <c r="M314" i="1"/>
  <c r="M308" i="1"/>
  <c r="M306" i="1"/>
  <c r="K294" i="1"/>
  <c r="M265" i="1"/>
  <c r="M256" i="1"/>
  <c r="L244" i="1"/>
  <c r="I244" i="1"/>
  <c r="K229" i="1"/>
  <c r="K216" i="1"/>
  <c r="M187" i="1"/>
  <c r="J187" i="1"/>
  <c r="M183" i="1"/>
  <c r="J183" i="1"/>
  <c r="M179" i="1"/>
  <c r="M188" i="1" s="1"/>
  <c r="J179" i="1"/>
  <c r="J188" i="1" s="1"/>
  <c r="N168" i="1"/>
  <c r="K168" i="1"/>
  <c r="K132" i="1"/>
  <c r="H115" i="1"/>
  <c r="H94" i="1"/>
  <c r="M86" i="1"/>
  <c r="J86" i="1"/>
  <c r="K75" i="1"/>
  <c r="K60" i="1"/>
  <c r="K51" i="1"/>
  <c r="K36" i="1"/>
  <c r="M22" i="1"/>
  <c r="J22" i="1"/>
  <c r="N346" i="1" l="1"/>
  <c r="N344" i="1"/>
</calcChain>
</file>

<file path=xl/comments1.xml><?xml version="1.0" encoding="utf-8"?>
<comments xmlns="http://schemas.openxmlformats.org/spreadsheetml/2006/main">
  <authors>
    <author>Erika Elena Lechuga Marta</author>
  </authors>
  <commentList>
    <comment ref="I376" authorId="0" shapeId="0">
      <text>
        <r>
          <rPr>
            <b/>
            <sz val="9"/>
            <color indexed="81"/>
            <rFont val="Tahoma"/>
            <family val="2"/>
          </rPr>
          <t>Erika Elena Lechuga Marta:</t>
        </r>
        <r>
          <rPr>
            <sz val="9"/>
            <color indexed="81"/>
            <rFont val="Tahoma"/>
            <family val="2"/>
          </rPr>
          <t xml:space="preserve">
cta 1260-M371
</t>
        </r>
      </text>
    </comment>
    <comment ref="I378" authorId="0" shapeId="0">
      <text>
        <r>
          <rPr>
            <b/>
            <sz val="9"/>
            <color indexed="81"/>
            <rFont val="Tahoma"/>
            <family val="2"/>
          </rPr>
          <t>Erika Elena Lechuga Marta:</t>
        </r>
        <r>
          <rPr>
            <sz val="9"/>
            <color indexed="81"/>
            <rFont val="Tahoma"/>
            <family val="2"/>
          </rPr>
          <t xml:space="preserve">
cta 2111-m373
</t>
        </r>
      </text>
    </comment>
    <comment ref="I383" authorId="0" shapeId="0">
      <text>
        <r>
          <rPr>
            <b/>
            <sz val="9"/>
            <color indexed="81"/>
            <rFont val="Tahoma"/>
            <family val="2"/>
          </rPr>
          <t>Erika Elena Lechuga Marta:</t>
        </r>
        <r>
          <rPr>
            <sz val="9"/>
            <color indexed="81"/>
            <rFont val="Tahoma"/>
            <family val="2"/>
          </rPr>
          <t xml:space="preserve">
cta 1122-m378
</t>
        </r>
      </text>
    </comment>
    <comment ref="J399" authorId="0" shapeId="0">
      <text>
        <r>
          <rPr>
            <b/>
            <sz val="9"/>
            <color indexed="81"/>
            <rFont val="Tahoma"/>
            <family val="2"/>
          </rPr>
          <t>Erika Elena Lechuga Marta:</t>
        </r>
        <r>
          <rPr>
            <sz val="9"/>
            <color indexed="81"/>
            <rFont val="Tahoma"/>
            <family val="2"/>
          </rPr>
          <t xml:space="preserve">
SALDO CTA 4310</t>
        </r>
      </text>
    </comment>
    <comment ref="J404" authorId="0" shapeId="0">
      <text>
        <r>
          <rPr>
            <b/>
            <sz val="9"/>
            <color indexed="81"/>
            <rFont val="Tahoma"/>
            <family val="2"/>
          </rPr>
          <t>Erika Elena Lechuga Marta:</t>
        </r>
        <r>
          <rPr>
            <sz val="9"/>
            <color indexed="81"/>
            <rFont val="Tahoma"/>
            <family val="2"/>
          </rPr>
          <t xml:space="preserve">
SALDO CTA 4390
</t>
        </r>
      </text>
    </comment>
  </commentList>
</comments>
</file>

<file path=xl/sharedStrings.xml><?xml version="1.0" encoding="utf-8"?>
<sst xmlns="http://schemas.openxmlformats.org/spreadsheetml/2006/main" count="382" uniqueCount="285">
  <si>
    <t>UNIVERSIDAD TECNOLOGICA DE CHIHUAHUA</t>
  </si>
  <si>
    <t xml:space="preserve">NOTAS A LOS ESTADOS FINANCIEROS </t>
  </si>
  <si>
    <t>a) NOTAS DE DESGLOSE</t>
  </si>
  <si>
    <t>AL 31 DE DICIEMBRE DE 2024</t>
  </si>
  <si>
    <r>
      <t xml:space="preserve">I)     </t>
    </r>
    <r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</si>
  <si>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</si>
  <si>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</si>
  <si>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</si>
  <si>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</si>
  <si>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>1.</t>
  </si>
  <si>
    <t>Se informará acerca de los fondos con afectación específica, el tipo y monto de los mismos; de las inversiones financieras se revelará su tipo y monto, su clasificación en corto y largo plazo separando aquéllas que su vencimiento sea menor a 3 meses.</t>
  </si>
  <si>
    <t>A continuación se relacionan las cuentas que integran el rubro de efectivo y equivalentes:</t>
  </si>
  <si>
    <t>Concepto</t>
  </si>
  <si>
    <t>EFECTIVO</t>
  </si>
  <si>
    <t>BANCOS/TESORERÍA</t>
  </si>
  <si>
    <t>INVERSIONES TEMPORALES (HASTA 3 MESES)</t>
  </si>
  <si>
    <t>FONDOS CON AFECTACIÓN ESPECÍFICA</t>
  </si>
  <si>
    <t>Suma</t>
  </si>
  <si>
    <t>Efectivo</t>
  </si>
  <si>
    <t>Representa el monto en dinero propiedad del ente público en caja y aquel que está a su cuidado y administración</t>
  </si>
  <si>
    <t>Importe</t>
  </si>
  <si>
    <t>CAJA CHICA</t>
  </si>
  <si>
    <t>CUENTAS DE REGISTRO</t>
  </si>
  <si>
    <t>CAJA CHICA DIRECCIÓN DE ADMINISTRACIÓN Y FINANZAS</t>
  </si>
  <si>
    <t>CAJA CHICA UNIDAD ACADÉMICA OJINAGA</t>
  </si>
  <si>
    <t>CAJA CHICA UNIDAD ACADÉMICA CUAUHTÉMOC</t>
  </si>
  <si>
    <t>CAJA CHICA CONTABILIDAD (CAJA ÚNICA)</t>
  </si>
  <si>
    <t>CAJA CHICA SERVICIOS GENERALES</t>
  </si>
  <si>
    <t>CAJA CHICA UNIDAD ACADÉMICA BILINGÜE</t>
  </si>
  <si>
    <t>Bancos/Tesorería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</si>
  <si>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UNIVERSIDAD TECNOLÓGICA DE CHIHUAHUA</t>
    </r>
    <r>
      <rPr>
        <sz val="9"/>
        <color theme="1"/>
        <rFont val="Arial"/>
        <family val="2"/>
      </rPr>
      <t>, en instituciones bancarias, su importe se integra por:</t>
    </r>
  </si>
  <si>
    <t>Banco</t>
  </si>
  <si>
    <t>BANCOMER CUENTA 0156430112 PROPIOS</t>
  </si>
  <si>
    <t>BANCOMER CUENTA 0155558034 SEGURIDAD SOCIAL</t>
  </si>
  <si>
    <t>BANCOMER CUENTA 0102307553 SERV.AL EXTERIOR</t>
  </si>
  <si>
    <t>BANCOMER 0118450021 ESTADÍAS</t>
  </si>
  <si>
    <t>BANAMEX CUENTA 002150700241203319 NOMINA</t>
  </si>
  <si>
    <t>BANCOMER 0119765298 PAGADORA</t>
  </si>
  <si>
    <t>BANCOMER 0122100339 FEDERAL 2024</t>
  </si>
  <si>
    <t>BANCOMER 0122112817 ESTATAL 2024</t>
  </si>
  <si>
    <r>
      <t xml:space="preserve">Representa el monto de efectivo invertido por </t>
    </r>
    <r>
      <rPr>
        <b/>
        <i/>
        <sz val="9"/>
        <color theme="1"/>
        <rFont val="Arial"/>
        <family val="2"/>
      </rPr>
      <t>UNIVERSIDAD TECNOLÓGICA DE CHIHUAHUA</t>
    </r>
    <r>
      <rPr>
        <sz val="9"/>
        <color theme="1"/>
        <rFont val="Arial"/>
        <family val="2"/>
      </rPr>
      <t>, la cual se efectúa a plazos que van de inversión a la vista hasta 90 días, su importe se integra por:</t>
    </r>
  </si>
  <si>
    <t>BANCOMER INVERSION CUENTA 0156430112 PROPIOS</t>
  </si>
  <si>
    <t>BANCOMER INVERSIÓN CTA 2817 ESTATAL 2024</t>
  </si>
  <si>
    <t>INVERSIÓN CTA 5298 PAGADORA 2024</t>
  </si>
  <si>
    <t>BANCOMER INVERSIÓN CTA 0339 FEDERAL 2024</t>
  </si>
  <si>
    <t>Fondos con Afectación Específica</t>
  </si>
  <si>
    <t xml:space="preserve">Representan el monto de los fondos con afectación específica que deben financiar determinados gastos o actividades. </t>
  </si>
  <si>
    <t>BANCOMER CTA. 0112370948 INADEM</t>
  </si>
  <si>
    <t>BANCOMER 0120823139 FAM 2023</t>
  </si>
  <si>
    <t>BANCOMER 0122142562 REMANENTE FAM 2023</t>
  </si>
  <si>
    <t>BANCOMER 0123334384 FAMS REM 2023 F2 23-2</t>
  </si>
  <si>
    <t>BANCOMER 0123340953 PRODEP 2024</t>
  </si>
  <si>
    <t>BANCOMER 0123334333 FAMS REM F2</t>
  </si>
  <si>
    <t>BANCOMER 0123468402 FECTI INFRA</t>
  </si>
  <si>
    <t>BANCOMER 0123469425 FECTI CVDT</t>
  </si>
  <si>
    <t>Derechos a recibir Efectivo y Equivalentes y Bienes o Servicios a Recibir</t>
  </si>
  <si>
    <t>2.</t>
  </si>
  <si>
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</si>
  <si>
    <t>CUENTAS POR COBRAR A CORTO PLAZO</t>
  </si>
  <si>
    <t>DEUDORES DIVERSOS POR COBRAR A CORTO PLAZO</t>
  </si>
  <si>
    <t>INGRESOS POR RECUPERAR A CORTO PLAZO</t>
  </si>
  <si>
    <t>Las Cuentas por Cobrar a Corto Plazo se integran por:</t>
  </si>
  <si>
    <t>Deudores Diversos por Cobrar a Corto Plazo</t>
  </si>
  <si>
    <t>Representa el monto de los derechos de cobro a favor del ente público por gastos por comprobar, principalmente relacionados con viáticos.</t>
  </si>
  <si>
    <t>RICARDO GUEVARA VELAZQUEZ</t>
  </si>
  <si>
    <t>MYRNA TORRES HURTADO</t>
  </si>
  <si>
    <t>AMERICA LIBERTAD MEDINA NUÑEZ</t>
  </si>
  <si>
    <t>KARLA ESPINOZA CARRANZA</t>
  </si>
  <si>
    <t>PATRICIA ARLAE MARTINEZ LAVIN</t>
  </si>
  <si>
    <t>EDWING GABRIEL LUJAN DAVILA</t>
  </si>
  <si>
    <t>JAIME ALFREDO PRADO OLLERVIDES</t>
  </si>
  <si>
    <t>KARINA FABIOLA DE SANTIAGO ORPINEL</t>
  </si>
  <si>
    <t>CARLOS RENE ACOSTA MORENO</t>
  </si>
  <si>
    <t>KAMEL WADIH DAVID ATHIE FLORES</t>
  </si>
  <si>
    <t>SUBSIDIO AL EMPLEO</t>
  </si>
  <si>
    <t>OTROS DEUDORES</t>
  </si>
  <si>
    <t>UNIVERSIDADES TECNOLOGICAS (CONVENIOS ISSSTE)</t>
  </si>
  <si>
    <t>UNIVERSIDAD TECNOLOGICA DE PARRAL</t>
  </si>
  <si>
    <t>Otros Derechos a recibir Efectivo y Equivalentes a Corto Plazo</t>
  </si>
  <si>
    <t>Representan los derechos de cobro originados en el desarrollo de las actividades del ente público, de los cuales se espera recibir una contraprestación representada en recursos, bienes o servicios; en un plazo menor o igual a doce meses, no incluidos en las cuentas anteriores,</t>
  </si>
  <si>
    <t>3.</t>
  </si>
  <si>
    <t>Se elaborará, de manera agrupada, los derechos a recibir efectivo y equivalentes, y bienes o servicios a recibir, (excepto cuentas por cobrar de contribuciones o fideicomisos que se encuentran dentro de inversiones financieras, participaciones y aportaciones de capital) en una desagregación por su vencimiento en días a 90, 180, menor o igual a 365 y mayor a 365. Adicionalmente, se informará de las características cualitativas relevantes que le afecten a estas cuentas.</t>
  </si>
  <si>
    <t>TOKA EASY GAS</t>
  </si>
  <si>
    <t>SI VALE MEXICO SA DE CV</t>
  </si>
  <si>
    <t>SURTIDORA DE ALTA TECNOLOGIA SA DE CV</t>
  </si>
  <si>
    <t>Bienes Disponibles para su Transformación o Consumo (inventarios)</t>
  </si>
  <si>
    <t>4.</t>
  </si>
  <si>
    <t>Se clasificarán como bienes disponibles para su transformación aquéllos que se encuentren dentro de la cuenta Inventarios. Esta nota aplica para aquellos entes públicos que realicen algún proceso de transformación y/o elaboración de bienes.</t>
  </si>
  <si>
    <t>En la nota se informará del sistema de costeo y método de valuación aplicados a los inventarios, así como la conveniencia de su aplicación dada la naturaleza de los mismos. Adicionalmente, se revelará el impacto en la información financiera por cambios en el método o sistema.</t>
  </si>
  <si>
    <t>5.</t>
  </si>
  <si>
    <t>De la cuenta Almacén se informará acerca del método de valuación, así como la conveniencia de su aplicación. Adicionalmente, se revelará el impacto en la información financiera por cambios en el método.</t>
  </si>
  <si>
    <t>NO APLICA</t>
  </si>
  <si>
    <t>Inversiones Financieras</t>
  </si>
  <si>
    <t>6.</t>
  </si>
  <si>
    <t>De la cuenta Inversiones financieras, que considera los fideicomisos, se informará de éstos los recursos asignados por tipo y monto, y características significativas que tengan o puedan tener alguna incidencia en las mismas.</t>
  </si>
  <si>
    <t>7.</t>
  </si>
  <si>
    <t>Se informará de las inversiones financieras, los saldos de las participaciones y aportaciones de capital.</t>
  </si>
  <si>
    <t>NO EXISTEN CUENTAS DE FIDEICOMISO EN EL PERIODO A INFORMAR</t>
  </si>
  <si>
    <t>Bienes Muebles, Inmuebles e Intangibles</t>
  </si>
  <si>
    <t>8.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</si>
  <si>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</si>
  <si>
    <t>9.</t>
  </si>
  <si>
    <t>Se informará de manera agrupada por cuenta, los rubros de activos intangibles y diferidos, su monto y naturaleza, amortización del ejercicio, amortización acumulada, tasa y método aplicados.</t>
  </si>
  <si>
    <t>Bienes Inmuebles, Infraestructura y Construcciones en Proceso</t>
  </si>
  <si>
    <t>Se integra de la siguiente manera:</t>
  </si>
  <si>
    <t>TERRENOS</t>
  </si>
  <si>
    <t>EDIFICIOS NO HABITACIONALES</t>
  </si>
  <si>
    <t>Subtotal BIENES INMUEBLES, INFRAESTRUCTURA Y CONSTRUCCIONES EN PROCESO</t>
  </si>
  <si>
    <t>Bienes Muebles, Intangibles y Depreciaciones</t>
  </si>
  <si>
    <t>Se integras de la siguiente manera: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</si>
  <si>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</si>
  <si>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</si>
  <si>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</si>
  <si>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</si>
  <si>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</si>
  <si>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</si>
  <si>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PATENTES, MARCAS Y DERECHOS</t>
  </si>
  <si>
    <t>LICENCIAS</t>
  </si>
  <si>
    <t>Subtotal ACTIVOS INTANGIBLES</t>
  </si>
  <si>
    <t>DEPRECIACIÓN ACUMULADA DE BIENES INMUEBLES</t>
  </si>
  <si>
    <t>DEPRECIACIÓN ACUMULADA DE BIENES MUEBLES</t>
  </si>
  <si>
    <t>AMORTIZACIÓN ACUMULADA DE ACTIVOS INTANGIBLES</t>
  </si>
  <si>
    <t>Subtotal DEPRECIACIÓN, DETERIORO Y AMORTIZACIÓN ACUMULADA DE BIENES</t>
  </si>
  <si>
    <t>Activo Diferido</t>
  </si>
  <si>
    <t>OTROS ACTIVOS DIFERIDOS</t>
  </si>
  <si>
    <t>Estimaciones y Deterioros</t>
  </si>
  <si>
    <t>10.</t>
  </si>
  <si>
    <t>Se informarán los criterios utilizados para la determinación de las estimaciones; por ejemplo: estimación de cuentas incobrables, estimación de inventarios, deterioro de activos biológicos y cualquier otra que aplique.</t>
  </si>
  <si>
    <t>LOS ESTADOS FINANCIEROS NO CUENTAN CON REGISTROS DE ESTIMACIONES DE CUENTAS INCOBRABLES</t>
  </si>
  <si>
    <t>Otros Activos</t>
  </si>
  <si>
    <t>11.</t>
  </si>
  <si>
    <t>De las cuentas de otros activos se informará por tipo circulante o no circulante, los montos totales asociados y sus características cualitativas significativas que les impacten financieramente.</t>
  </si>
  <si>
    <t>CIRCULANTE</t>
  </si>
  <si>
    <t>ANTICIPO A PROVEEDORES POR ADQUISICIÓN DE BIENES Y PRESTACIÓN DE SERVICIOS A CORTO PLAZO</t>
  </si>
  <si>
    <t>NO CIRCULANTE</t>
  </si>
  <si>
    <t>Pasivo</t>
  </si>
  <si>
    <t>Se elaborará una relación de las cuentas y documentos por pagar en una desagregación por su vencimiento en días a 90, 180, menor o igual a 365 y mayor a 365. Asimismo, se informará sobre la factibilidad del pago de dichos pasivos.</t>
  </si>
  <si>
    <t>Se informará de manera agrupada los recursos localizados en Fondos de Bienes de Terceros en Administración y/o en Garantía a corto y largo plazo, así como la naturaleza de dichos recursos y sus características cualitativas significativas que les afecten o pudieran afectarles financieramente.</t>
  </si>
  <si>
    <t>Se informará de las cuentas de los pasivos diferidos y otros, su tipo, monto y naturaleza, así como las características significativas que les impacten o pudieran impactarles financieramente.</t>
  </si>
  <si>
    <t>PASIVO CIRCULANTE</t>
  </si>
  <si>
    <t>PASIVO NO CIRCULANTE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</si>
  <si>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</si>
  <si>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</si>
  <si>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</si>
  <si>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</si>
  <si>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PROVEEDORES POR PAGAR A CORTO PLAZO</t>
  </si>
  <si>
    <t>TRANSFERENCIAS OTORGADAS POR PAGAR A CORTO PLAZO</t>
  </si>
  <si>
    <t>RETENCIONES Y CONTRIBUCIONES POR PAGAR A CORTO PLAZO</t>
  </si>
  <si>
    <t>OTRAS CUENTAS POR PAGAR A CORTO PLAZO</t>
  </si>
  <si>
    <t>Suma PASIVO CIRCULANTE</t>
  </si>
  <si>
    <t>Pasivo No Circulante</t>
  </si>
  <si>
    <t>Destacan entre las principales partidas del Pasivo No Circulante las siguientes:</t>
  </si>
  <si>
    <t>FONDOS Y BIENES DE TERCEROS EN GARANTÍA Y/O ADMINISTRACIÓN A LARGO PLAZO</t>
  </si>
  <si>
    <t>PROVISIONES A LARGO PLAZO</t>
  </si>
  <si>
    <t>Suma de Pasivos a Largo Plazo</t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</si>
  <si>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</si>
  <si>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</si>
  <si>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>Ingresos de Gestión</t>
  </si>
  <si>
    <t>De los rubros de impuestos, cuotas y aportaciones de seguridad social, contribuciones de mejoras, derechos, productos, aprovechamientos</t>
  </si>
  <si>
    <t>, y de ingresos por venta de bienes y prestación de servicios, los cuales están armonizados con los rubros del Clasificador por Rubros de Ingresos,</t>
  </si>
  <si>
    <t xml:space="preserve"> se informarán los montos totales y cualquier característica significativa</t>
  </si>
  <si>
    <t>FICHAS DE INGRESO, Cuauhtémoc</t>
  </si>
  <si>
    <t>COLEGIATURAS CUAUHTÉMOC</t>
  </si>
  <si>
    <t>SEGUROS CUAUHTEMOC</t>
  </si>
  <si>
    <t>TITULACIÓN CUAUHTÉMOC</t>
  </si>
  <si>
    <t>SERVICIOS ADMINISTRATIVOS CUAUHTÉMOC</t>
  </si>
  <si>
    <t>FICHAS DE INGRESO CHIHUAHUA</t>
  </si>
  <si>
    <t>COLEGIATURAS CHIHUAHUA</t>
  </si>
  <si>
    <t>SEGUROS, CHIHUAHUA</t>
  </si>
  <si>
    <t>TITULACIÓN CHIHUAHUA</t>
  </si>
  <si>
    <t>SERVICIOS ADMINISTRATIVOS CHIHUAHUA</t>
  </si>
  <si>
    <t>LICITACIONES</t>
  </si>
  <si>
    <t>SERVICIOS ACADÉMICOS</t>
  </si>
  <si>
    <t>SERVICIOS AL EXTERIOR</t>
  </si>
  <si>
    <t>FICHAS DE INGRESO, OJINAGA</t>
  </si>
  <si>
    <t>COLEGIATURAS OJINAGA</t>
  </si>
  <si>
    <t>SEGUROS OJINAGA</t>
  </si>
  <si>
    <t>TITULACIÓN OJINAGA</t>
  </si>
  <si>
    <t>SERVICIOS ADMINISTRATIVOS OJINAGA</t>
  </si>
  <si>
    <t xml:space="preserve">Participaciones, Aportaciones, Convenios, Incentivos Derivados de la Colaboración Fiscal, Fondos Distintos de Aportaciones, Transferencias, </t>
  </si>
  <si>
    <t>Asignaciones, Subsidios y Subvenciones, y Pensiones y Jubilaciones</t>
  </si>
  <si>
    <t>De los rubros de participaciones, aportaciones, convenios, incentivos derivados de la colaboración fiscal, fondos distintos de aportaciones, transferencias,</t>
  </si>
  <si>
    <t xml:space="preserve">asignaciones, subsidios y subvenciones, y pensiones y jubilaciones, los cuales están armonizados con los  rubros del Clasificador por Rubros de </t>
  </si>
  <si>
    <t xml:space="preserve">Ingresos, se informarán los montos totales y cualquier característica significativa. </t>
  </si>
  <si>
    <t>FAMS REM F2 23-2</t>
  </si>
  <si>
    <t>FAMS REM F2</t>
  </si>
  <si>
    <t>Subtotal APORTACIONES</t>
  </si>
  <si>
    <t>PRODEP 2024</t>
  </si>
  <si>
    <t>Subtotal CONVENIOS</t>
  </si>
  <si>
    <t>SUBSIDIO FEDERAL</t>
  </si>
  <si>
    <t>SUBSIDIO ESTATAL</t>
  </si>
  <si>
    <t>SUBSIDIO ESTATAL PARA UN FIN ESPECIFICO</t>
  </si>
  <si>
    <t>SUBSIDIO ESTATAL PARA UN FIN ESPECIFICO DE ORGANISMOS DESENTRALIZADOS</t>
  </si>
  <si>
    <t>SUBSIDIO ESTATAL PARA ISN</t>
  </si>
  <si>
    <t>Subtotal TRANSFERENCIAS Y ASIGNACIONES</t>
  </si>
  <si>
    <t>Otros Ingresos y Beneficio</t>
  </si>
  <si>
    <t>De los rubros de Ingresos Financieros, Incremento por Variación de Inventarios, Disminución del Exceso de Estimaciones por Pérdida o Deterioro</t>
  </si>
  <si>
    <t xml:space="preserve">u Obsolescencia, Disminución del Exceso de Provisiones, y de Otros Ingresos y Beneficios Varios, se informarán los montos totales y cualquier </t>
  </si>
  <si>
    <t>característica significativa.</t>
  </si>
  <si>
    <t>INGRESOS FINANCIEROS</t>
  </si>
  <si>
    <t>Subtotal INGRESOS FINANCIEROS</t>
  </si>
  <si>
    <t>DONATIVOS CUAUHTÉMOC</t>
  </si>
  <si>
    <t>DONATIVOS CHIHUAHUA</t>
  </si>
  <si>
    <t>ESTADIAS CHIHUAHUA</t>
  </si>
  <si>
    <t>Subtotal OTROS INGRESOS Y BENEFICIOS VARIOS</t>
  </si>
  <si>
    <t>Gastos y Otras Pérdidas:</t>
  </si>
  <si>
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</si>
  <si>
    <t>GASTOS DE FUNCIONAMIENTO</t>
  </si>
  <si>
    <t>TRANSFERENCIAS, ASIGNACIONES, SUBSIDIOS Y OTRAS AYUDAS</t>
  </si>
  <si>
    <t>OTROS GASTOS Y PÉRDIDAS EXTRAORDINARIAS</t>
  </si>
  <si>
    <t>Suma de GASTOS Y OTRAS PÉRDIDAS</t>
  </si>
  <si>
    <t>A su vez se presentan aquellos rubros que en forma individual representan el 8.0% o más del total de los gastos:</t>
  </si>
  <si>
    <t>%</t>
  </si>
  <si>
    <t>REMUNERACIONES ADICIONALES Y ESPECIALES</t>
  </si>
  <si>
    <t>SEGURIDAD SOCIAL</t>
  </si>
  <si>
    <t>OTRAS PRESTACIONES SOCIALES Y ECONÓMICAS</t>
  </si>
  <si>
    <t xml:space="preserve">III)   </t>
  </si>
  <si>
    <t>NOTAS AL ESTADO DE VARIACIÓN EN LA HACIENDA PÚBLICA</t>
  </si>
  <si>
    <t>Se informará de manera agrupada, acerca de las modificaciones al patrimonio contribuido por tipo, naturaleza y monto.</t>
  </si>
  <si>
    <t>Se informará de manera agrupada, acerca del monto y procedencia de los recursos que modifican al patrimonio generado.</t>
  </si>
  <si>
    <t>En el periodo que se informa no hubo variaciones al Patrimonio Contribuido</t>
  </si>
  <si>
    <t>En el periodo que se informa el patrimonio generado, procede de la recepción de las aportaciones ordinarias tanto por las entidades federativas y la Secretaría de Hacienda y Crédito Público, así como por la recepción de aportaciones extraordinarias tanto de entidades federativas y municipios.</t>
  </si>
  <si>
    <t xml:space="preserve">IV)   </t>
  </si>
  <si>
    <t>NOTAS AL ESTADO DE FLUJOS DE EFECTIVO</t>
  </si>
  <si>
    <t>Efectivo y equivalentes</t>
  </si>
  <si>
    <t>Presentar el análisis de las cifras del periodo actual (2024) y periodo anterior (2023) del Efectivo y</t>
  </si>
  <si>
    <t>Equivalentes al Efectivo, al Final del Ejercicio del Estado de Flujos de Efectivo, respecto a la</t>
  </si>
  <si>
    <t>composición del rubro de Efectivo y Equivalentes, utilizando el siguiente cuadro:</t>
  </si>
  <si>
    <t xml:space="preserve"> EFECTIVO Y EQUIVALENTES</t>
  </si>
  <si>
    <t>Resultado del Ejercicio Ahorro /Desahorro</t>
  </si>
  <si>
    <r>
      <rPr>
        <b/>
        <i/>
        <sz val="9"/>
        <rFont val="Arial"/>
        <family val="2"/>
      </rPr>
      <t>Movimientos de partidas (o rubros) que no afectan al efectivo.</t>
    </r>
  </si>
  <si>
    <t>Depreciación</t>
  </si>
  <si>
    <t>Amortización</t>
  </si>
  <si>
    <t>Incrementos en las provisiones</t>
  </si>
  <si>
    <r>
      <rPr>
        <sz val="9"/>
        <rFont val="Arial"/>
        <family val="2"/>
      </rPr>
      <t>Incremento en inversiones producido por revaluación</t>
    </r>
  </si>
  <si>
    <t>Ganancia/pérdida en venta de bienes muebles, inmuebles e intangibles</t>
  </si>
  <si>
    <t>Incremento en cuentas por cobrar</t>
  </si>
  <si>
    <t xml:space="preserve">Flujos de Efectivo Netos de las  Actividades de Operación </t>
  </si>
  <si>
    <t xml:space="preserve">V) </t>
  </si>
  <si>
    <t>CONCILIACIÓN ENTRE LOS INGRESOS PRESUPUESTARIOS Y CONTABLES, ASÍ COMO ENTRE LOS EGRESOS PRESUPUESTARIOS Y LOS GASTOS CONTABLES</t>
  </si>
  <si>
    <t>La conciliación se presentará atendiendo a lo dispuesto por el Acuerdo por el que se emite el formato de conciliación entre los ingresos presupuestarios y contables, así como entre los egresos presupuestarios y los gastos contables.</t>
  </si>
  <si>
    <t>CONCILIACION ENTRE LOS INGRESOS PRESUPUESTARIOS Y CONTABLES</t>
  </si>
  <si>
    <t>CORRESPONDIENTE DEL 1o. AL 31 DE DICIEMBRE DE 2024.</t>
  </si>
  <si>
    <t>(CIFRAS EN PESOS)</t>
  </si>
  <si>
    <t xml:space="preserve"> INGRESOS PRESUPUESTARIOS</t>
  </si>
  <si>
    <t>MÁS INGRESOS CONTABLES NO PRESUPUESTARIOS</t>
  </si>
  <si>
    <t>INCREMENTO POR VARIACION DE INVENTARIOS</t>
  </si>
  <si>
    <t>DISMINUCIÓN DEL EXCESO DE ESTIMACIONES POR  PÉRDIDA O DETERIORO U OBSOLESCENCIA</t>
  </si>
  <si>
    <t>DISMINUCIÓN DEL EXCESO DE PROVISIONES</t>
  </si>
  <si>
    <t>OTROS INGRESOS Y BENEFICIOS VARIOS</t>
  </si>
  <si>
    <t>OTROS INGRESOS CONTABLES NO PRESUPUESTARIOS</t>
  </si>
  <si>
    <t xml:space="preserve">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</si>
  <si>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</si>
  <si>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</si>
  <si>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</si>
  <si>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</si>
  <si>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INGRESOS CONTABLES (4=1+2-3)</t>
  </si>
  <si>
    <t>CONCILIACION ENTRE LOS EGRESOS PRESUPUESTARIOS Y CONTABLES</t>
  </si>
  <si>
    <t>TOTAL DE EGRESOS (PRESUPUESTARIOS)</t>
  </si>
  <si>
    <t>MENOS EGRESOS PRESUPUESTARIOS NO CONTABLES</t>
  </si>
  <si>
    <t>MOBILIARIO Y EQUIPO DE ADMINISTRACION</t>
  </si>
  <si>
    <t>EQUIPO E INSTRUMENTAL MÉDICO Y DE LABORATORIO</t>
  </si>
  <si>
    <t>EQUIPO DE DEFENSA Y SEGURIDAD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</si>
  <si>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</si>
  <si>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</si>
  <si>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</si>
  <si>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</si>
  <si>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</si>
  <si>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</si>
  <si>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</si>
  <si>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</si>
  <si>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</si>
  <si>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</si>
  <si>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</si>
  <si>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MAS GASTOS CONTABLES NO PRESUPUESTALES</t>
  </si>
  <si>
    <t>ESTIMACIONES, DEPRECIACIONES, DETERIOROS, OBSOLESCENCIA Y AMORTIZACIONES</t>
  </si>
  <si>
    <t>PROVISIONES</t>
  </si>
  <si>
    <t>DISMINUCION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</si>
  <si>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</si>
  <si>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</si>
  <si>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</si>
  <si>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</si>
  <si>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TOTAL DE GASTO CONTABLE (4= 1-2+3)</t>
  </si>
  <si>
    <t>*El presupuesto de egresos muestra Remanente FAM 2023 $1,250,250.00, Inadem $64,550.00,</t>
  </si>
  <si>
    <t>Fam 2023 $22,584.69 y Recursos Propios $7,752,714.08 dichos remanentes no estan reflejados en el presupuesto de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</si>
</sst>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#,###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sz val="9"/>
      <color theme="1"/>
      <name val="Symbol"/>
      <family val="1"/>
      <charset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Times New Roman"/>
      <family val="1"/>
    </font>
    <font>
      <b/>
      <i/>
      <sz val="9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271"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Alignment="1">
      <alignment horizontal="center"/>
    </xf>
    <xf numFmtId="0" fontId="3" fillId="2" borderId="0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horizontal="left" vertical="top"/>
    </xf>
    <xf numFmtId="0" fontId="8" fillId="0" borderId="0" xfId="0" applyNumberFormat="1" applyFont="1" applyAlignment="1"/>
    <xf numFmtId="0" fontId="2" fillId="0" borderId="0" xfId="0" applyNumberFormat="1" applyFont="1" applyFill="1" applyBorder="1" applyAlignment="1">
      <alignment vertical="top" wrapText="1"/>
    </xf>
    <xf numFmtId="0" fontId="9" fillId="0" borderId="0" xfId="0" applyFont="1" applyAlignment="1"/>
    <xf numFmtId="0" fontId="2" fillId="0" borderId="0" xfId="0" applyFont="1" applyFill="1" applyBorder="1" applyAlignment="1">
      <alignment vertical="top" wrapText="1"/>
    </xf>
    <xf numFmtId="0" fontId="8" fillId="0" borderId="0" xfId="0" applyFont="1"/>
    <xf numFmtId="49" fontId="9" fillId="0" borderId="0" xfId="0" applyNumberFormat="1" applyFont="1" applyBorder="1" applyAlignment="1">
      <alignment horizontal="right"/>
    </xf>
    <xf numFmtId="44" fontId="9" fillId="0" borderId="0" xfId="2" applyFont="1" applyBorder="1" applyAlignment="1">
      <alignment horizontal="right"/>
    </xf>
    <xf numFmtId="0" fontId="9" fillId="0" borderId="0" xfId="0" applyNumberFormat="1" applyFont="1" applyAlignment="1"/>
    <xf numFmtId="0" fontId="8" fillId="0" borderId="0" xfId="0" applyNumberFormat="1" applyFont="1"/>
    <xf numFmtId="0" fontId="9" fillId="0" borderId="0" xfId="0" applyNumberFormat="1" applyFont="1" applyBorder="1" applyAlignment="1">
      <alignment horizontal="right"/>
    </xf>
    <xf numFmtId="0" fontId="9" fillId="0" borderId="0" xfId="2" applyNumberFormat="1" applyFont="1" applyBorder="1" applyAlignment="1">
      <alignment horizontal="right"/>
    </xf>
    <xf numFmtId="0" fontId="12" fillId="2" borderId="0" xfId="0" applyNumberFormat="1" applyFont="1" applyFill="1" applyBorder="1" applyAlignment="1">
      <alignment vertical="top" wrapText="1"/>
    </xf>
    <xf numFmtId="0" fontId="13" fillId="2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8" fillId="2" borderId="0" xfId="0" applyNumberFormat="1" applyFont="1" applyFill="1" applyBorder="1" applyAlignment="1"/>
    <xf numFmtId="9" fontId="8" fillId="2" borderId="0" xfId="0" applyNumberFormat="1" applyFont="1" applyFill="1" applyBorder="1" applyAlignment="1"/>
    <xf numFmtId="49" fontId="8" fillId="0" borderId="1" xfId="0" applyNumberFormat="1" applyFont="1" applyFill="1" applyBorder="1" applyAlignment="1"/>
    <xf numFmtId="0" fontId="9" fillId="0" borderId="0" xfId="0" applyNumberFormat="1" applyFont="1"/>
    <xf numFmtId="0" fontId="8" fillId="0" borderId="0" xfId="0" applyNumberFormat="1" applyFont="1" applyAlignment="1">
      <alignment horizontal="justify" vertical="justify" wrapText="1"/>
    </xf>
    <xf numFmtId="0" fontId="12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>
      <alignment horizontal="right"/>
    </xf>
    <xf numFmtId="0" fontId="12" fillId="2" borderId="0" xfId="0" applyNumberFormat="1" applyFont="1" applyFill="1" applyBorder="1" applyAlignment="1">
      <alignment vertical="top"/>
    </xf>
    <xf numFmtId="0" fontId="13" fillId="2" borderId="0" xfId="0" applyNumberFormat="1" applyFont="1" applyFill="1" applyBorder="1" applyAlignment="1">
      <alignment vertical="top"/>
    </xf>
    <xf numFmtId="0" fontId="12" fillId="2" borderId="0" xfId="0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center"/>
    </xf>
    <xf numFmtId="0" fontId="14" fillId="0" borderId="0" xfId="0" applyNumberFormat="1" applyFont="1" applyFill="1" applyBorder="1" applyAlignment="1">
      <alignment vertical="top"/>
    </xf>
    <xf numFmtId="0" fontId="12" fillId="2" borderId="0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vertical="top"/>
    </xf>
    <xf numFmtId="0" fontId="7" fillId="2" borderId="0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/>
    <xf numFmtId="0" fontId="12" fillId="2" borderId="0" xfId="0" applyNumberFormat="1" applyFont="1" applyFill="1" applyBorder="1" applyAlignment="1">
      <alignment horizontal="justify" vertical="justify" wrapText="1"/>
    </xf>
    <xf numFmtId="0" fontId="14" fillId="0" borderId="0" xfId="0" applyNumberFormat="1" applyFont="1" applyFill="1" applyBorder="1" applyAlignment="1">
      <alignment horizontal="left" vertical="top"/>
    </xf>
    <xf numFmtId="0" fontId="16" fillId="2" borderId="0" xfId="0" applyNumberFormat="1" applyFont="1" applyFill="1" applyBorder="1" applyAlignment="1">
      <alignment horizontal="left" vertical="top"/>
    </xf>
    <xf numFmtId="0" fontId="17" fillId="2" borderId="0" xfId="0" applyNumberFormat="1" applyFont="1" applyFill="1" applyBorder="1" applyAlignment="1">
      <alignment horizontal="left" vertical="top"/>
    </xf>
    <xf numFmtId="0" fontId="18" fillId="2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justify" vertical="justify"/>
    </xf>
    <xf numFmtId="0" fontId="14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8" fillId="0" borderId="0" xfId="0" applyNumberFormat="1" applyFont="1" applyAlignment="1">
      <alignment vertical="center"/>
    </xf>
    <xf numFmtId="0" fontId="15" fillId="0" borderId="0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justify" vertical="justify" wrapText="1"/>
    </xf>
    <xf numFmtId="0" fontId="6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justify" vertical="justify"/>
    </xf>
    <xf numFmtId="0" fontId="15" fillId="2" borderId="0" xfId="0" applyNumberFormat="1" applyFont="1" applyFill="1" applyBorder="1" applyAlignment="1">
      <alignment horizontal="left" vertical="top"/>
    </xf>
    <xf numFmtId="0" fontId="18" fillId="2" borderId="0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center" vertical="top"/>
    </xf>
    <xf numFmtId="0" fontId="19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vertical="top"/>
    </xf>
    <xf numFmtId="44" fontId="9" fillId="0" borderId="0" xfId="2" applyFont="1" applyFill="1" applyBorder="1" applyAlignment="1">
      <alignment horizontal="right"/>
    </xf>
    <xf numFmtId="0" fontId="14" fillId="2" borderId="0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/>
    </xf>
    <xf numFmtId="0" fontId="14" fillId="0" borderId="0" xfId="0" applyNumberFormat="1" applyFont="1" applyFill="1" applyBorder="1" applyAlignment="1">
      <alignment horizontal="justify" vertical="justify" wrapText="1"/>
    </xf>
    <xf numFmtId="0" fontId="8" fillId="0" borderId="2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justify"/>
    </xf>
    <xf numFmtId="0" fontId="22" fillId="0" borderId="0" xfId="0" applyFont="1"/>
    <xf numFmtId="0" fontId="21" fillId="3" borderId="0" xfId="0" applyFont="1" applyFill="1"/>
    <xf numFmtId="44" fontId="22" fillId="3" borderId="0" xfId="2" applyFont="1" applyFill="1"/>
    <xf numFmtId="44" fontId="22" fillId="2" borderId="0" xfId="2" applyFont="1" applyFill="1"/>
    <xf numFmtId="0" fontId="22" fillId="2" borderId="0" xfId="0" applyFont="1" applyFill="1"/>
    <xf numFmtId="0" fontId="21" fillId="2" borderId="0" xfId="0" applyFont="1" applyFill="1"/>
    <xf numFmtId="44" fontId="22" fillId="2" borderId="0" xfId="2" applyFont="1" applyFill="1" applyAlignment="1">
      <alignment horizontal="center"/>
    </xf>
    <xf numFmtId="0" fontId="21" fillId="0" borderId="2" xfId="0" applyFont="1" applyBorder="1"/>
    <xf numFmtId="0" fontId="21" fillId="0" borderId="3" xfId="0" applyFont="1" applyBorder="1"/>
    <xf numFmtId="44" fontId="22" fillId="0" borderId="3" xfId="2" applyFont="1" applyBorder="1"/>
    <xf numFmtId="44" fontId="22" fillId="0" borderId="4" xfId="2" applyFont="1" applyBorder="1"/>
    <xf numFmtId="0" fontId="21" fillId="0" borderId="9" xfId="0" applyFont="1" applyBorder="1"/>
    <xf numFmtId="0" fontId="22" fillId="0" borderId="5" xfId="0" applyFont="1" applyBorder="1"/>
    <xf numFmtId="0" fontId="22" fillId="0" borderId="10" xfId="0" applyFont="1" applyBorder="1"/>
    <xf numFmtId="0" fontId="22" fillId="0" borderId="3" xfId="0" applyFont="1" applyBorder="1"/>
    <xf numFmtId="0" fontId="22" fillId="0" borderId="4" xfId="0" applyFont="1" applyBorder="1"/>
    <xf numFmtId="0" fontId="21" fillId="0" borderId="6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0" xfId="0" applyFont="1"/>
    <xf numFmtId="44" fontId="22" fillId="0" borderId="0" xfId="2" applyFont="1"/>
    <xf numFmtId="44" fontId="14" fillId="0" borderId="0" xfId="0" applyNumberFormat="1" applyFont="1" applyFill="1" applyBorder="1" applyAlignment="1">
      <alignment horizontal="left" vertical="justify"/>
    </xf>
    <xf numFmtId="43" fontId="14" fillId="0" borderId="0" xfId="1" applyFont="1" applyFill="1" applyBorder="1" applyAlignment="1">
      <alignment horizontal="left" vertical="justify"/>
    </xf>
    <xf numFmtId="0" fontId="14" fillId="2" borderId="0" xfId="0" applyNumberFormat="1" applyFont="1" applyFill="1" applyBorder="1" applyAlignment="1">
      <alignment horizontal="left" vertical="justify"/>
    </xf>
    <xf numFmtId="44" fontId="22" fillId="2" borderId="0" xfId="2" applyFont="1" applyFill="1" applyBorder="1" applyAlignment="1">
      <alignment horizontal="center"/>
    </xf>
    <xf numFmtId="43" fontId="22" fillId="0" borderId="0" xfId="1" applyFont="1"/>
    <xf numFmtId="0" fontId="21" fillId="0" borderId="3" xfId="0" applyFont="1" applyBorder="1" applyAlignment="1"/>
    <xf numFmtId="0" fontId="21" fillId="0" borderId="3" xfId="0" applyFont="1" applyBorder="1" applyAlignment="1">
      <alignment horizontal="left"/>
    </xf>
    <xf numFmtId="43" fontId="22" fillId="0" borderId="3" xfId="1" applyFont="1" applyBorder="1"/>
    <xf numFmtId="43" fontId="22" fillId="0" borderId="4" xfId="1" applyFont="1" applyBorder="1"/>
    <xf numFmtId="0" fontId="22" fillId="0" borderId="6" xfId="0" applyFont="1" applyBorder="1"/>
    <xf numFmtId="0" fontId="22" fillId="0" borderId="7" xfId="0" applyFont="1" applyBorder="1" applyAlignment="1"/>
    <xf numFmtId="0" fontId="22" fillId="0" borderId="7" xfId="0" applyFont="1" applyBorder="1" applyAlignment="1">
      <alignment horizontal="left"/>
    </xf>
    <xf numFmtId="0" fontId="22" fillId="0" borderId="2" xfId="0" applyFont="1" applyBorder="1"/>
    <xf numFmtId="0" fontId="22" fillId="0" borderId="3" xfId="0" applyFont="1" applyBorder="1" applyAlignment="1"/>
    <xf numFmtId="0" fontId="22" fillId="0" borderId="3" xfId="0" applyFont="1" applyBorder="1" applyAlignment="1">
      <alignment horizontal="left"/>
    </xf>
    <xf numFmtId="43" fontId="22" fillId="2" borderId="0" xfId="1" applyFont="1" applyFill="1"/>
    <xf numFmtId="43" fontId="21" fillId="2" borderId="0" xfId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justify" vertical="justify" wrapText="1"/>
    </xf>
    <xf numFmtId="0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/>
    <xf numFmtId="164" fontId="8" fillId="0" borderId="1" xfId="0" applyNumberFormat="1" applyFont="1" applyBorder="1" applyAlignment="1"/>
    <xf numFmtId="164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/>
    <xf numFmtId="49" fontId="9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8" fillId="0" borderId="1" xfId="0" applyNumberFormat="1" applyFont="1" applyBorder="1" applyAlignment="1"/>
    <xf numFmtId="2" fontId="8" fillId="0" borderId="1" xfId="0" applyNumberFormat="1" applyFont="1" applyBorder="1" applyAlignment="1"/>
    <xf numFmtId="0" fontId="9" fillId="0" borderId="2" xfId="0" applyNumberFormat="1" applyFont="1" applyBorder="1" applyAlignment="1">
      <alignment horizontal="right"/>
    </xf>
    <xf numFmtId="0" fontId="9" fillId="0" borderId="3" xfId="0" applyNumberFormat="1" applyFont="1" applyBorder="1" applyAlignment="1">
      <alignment horizontal="right"/>
    </xf>
    <xf numFmtId="0" fontId="9" fillId="0" borderId="4" xfId="0" applyNumberFormat="1" applyFont="1" applyBorder="1" applyAlignment="1">
      <alignment horizontal="right"/>
    </xf>
    <xf numFmtId="44" fontId="9" fillId="0" borderId="1" xfId="2" applyFont="1" applyBorder="1" applyAlignment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44" fontId="9" fillId="0" borderId="2" xfId="2" applyFont="1" applyBorder="1" applyAlignment="1">
      <alignment horizontal="right"/>
    </xf>
    <xf numFmtId="44" fontId="9" fillId="0" borderId="3" xfId="2" applyFont="1" applyBorder="1" applyAlignment="1">
      <alignment horizontal="right"/>
    </xf>
    <xf numFmtId="44" fontId="9" fillId="0" borderId="4" xfId="2" applyFont="1" applyBorder="1" applyAlignment="1">
      <alignment horizontal="right"/>
    </xf>
    <xf numFmtId="44" fontId="9" fillId="2" borderId="2" xfId="2" applyFont="1" applyFill="1" applyBorder="1" applyAlignment="1">
      <alignment horizontal="right"/>
    </xf>
    <xf numFmtId="44" fontId="9" fillId="2" borderId="3" xfId="2" applyFont="1" applyFill="1" applyBorder="1" applyAlignment="1">
      <alignment horizontal="right"/>
    </xf>
    <xf numFmtId="44" fontId="9" fillId="2" borderId="4" xfId="2" applyFont="1" applyFill="1" applyBorder="1" applyAlignment="1">
      <alignment horizontal="right"/>
    </xf>
    <xf numFmtId="0" fontId="8" fillId="0" borderId="0" xfId="0" applyNumberFormat="1" applyFont="1" applyAlignment="1">
      <alignment horizontal="justify" vertical="justify" wrapText="1"/>
    </xf>
    <xf numFmtId="0" fontId="9" fillId="0" borderId="2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>
      <alignment horizontal="right"/>
    </xf>
    <xf numFmtId="44" fontId="9" fillId="0" borderId="2" xfId="2" applyFont="1" applyFill="1" applyBorder="1" applyAlignment="1">
      <alignment horizontal="right"/>
    </xf>
    <xf numFmtId="44" fontId="9" fillId="0" borderId="3" xfId="2" applyFont="1" applyFill="1" applyBorder="1" applyAlignment="1">
      <alignment horizontal="right"/>
    </xf>
    <xf numFmtId="44" fontId="9" fillId="0" borderId="4" xfId="2" applyFont="1" applyFill="1" applyBorder="1" applyAlignment="1">
      <alignment horizontal="right"/>
    </xf>
    <xf numFmtId="0" fontId="8" fillId="0" borderId="0" xfId="0" applyNumberFormat="1" applyFont="1" applyAlignment="1">
      <alignment wrapText="1"/>
    </xf>
    <xf numFmtId="0" fontId="8" fillId="0" borderId="2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left"/>
    </xf>
    <xf numFmtId="164" fontId="8" fillId="0" borderId="2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horizontal="right"/>
    </xf>
    <xf numFmtId="0" fontId="12" fillId="2" borderId="0" xfId="0" applyNumberFormat="1" applyFont="1" applyFill="1" applyBorder="1" applyAlignment="1">
      <alignment horizontal="justify" vertical="justify" wrapText="1"/>
    </xf>
    <xf numFmtId="0" fontId="9" fillId="0" borderId="2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/>
    <xf numFmtId="4" fontId="8" fillId="0" borderId="1" xfId="0" applyNumberFormat="1" applyFont="1" applyBorder="1" applyAlignment="1"/>
    <xf numFmtId="0" fontId="9" fillId="2" borderId="0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9" fillId="0" borderId="1" xfId="2" applyNumberFormat="1" applyFont="1" applyBorder="1" applyAlignment="1"/>
    <xf numFmtId="0" fontId="8" fillId="2" borderId="0" xfId="0" applyNumberFormat="1" applyFont="1" applyFill="1" applyBorder="1" applyAlignment="1"/>
    <xf numFmtId="9" fontId="8" fillId="2" borderId="0" xfId="0" applyNumberFormat="1" applyFont="1" applyFill="1" applyBorder="1" applyAlignment="1"/>
    <xf numFmtId="44" fontId="9" fillId="0" borderId="1" xfId="2" applyFont="1" applyFill="1" applyBorder="1" applyAlignment="1"/>
    <xf numFmtId="0" fontId="9" fillId="2" borderId="0" xfId="2" applyNumberFormat="1" applyFont="1" applyFill="1" applyBorder="1" applyAlignment="1"/>
    <xf numFmtId="0" fontId="9" fillId="0" borderId="2" xfId="0" applyNumberFormat="1" applyFont="1" applyFill="1" applyBorder="1" applyAlignment="1"/>
    <xf numFmtId="0" fontId="9" fillId="0" borderId="3" xfId="0" applyNumberFormat="1" applyFont="1" applyFill="1" applyBorder="1" applyAlignment="1"/>
    <xf numFmtId="0" fontId="9" fillId="0" borderId="4" xfId="0" applyNumberFormat="1" applyFont="1" applyFill="1" applyBorder="1" applyAlignment="1"/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justify" vertical="justify" wrapText="1"/>
    </xf>
    <xf numFmtId="43" fontId="8" fillId="0" borderId="1" xfId="1" applyFont="1" applyBorder="1" applyAlignment="1"/>
    <xf numFmtId="0" fontId="9" fillId="0" borderId="5" xfId="0" applyNumberFormat="1" applyFont="1" applyBorder="1" applyAlignment="1">
      <alignment horizontal="center"/>
    </xf>
    <xf numFmtId="164" fontId="8" fillId="0" borderId="1" xfId="1" applyNumberFormat="1" applyFont="1" applyBorder="1" applyAlignment="1"/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" xfId="0" applyNumberFormat="1" applyFont="1" applyFill="1" applyBorder="1" applyAlignment="1"/>
    <xf numFmtId="0" fontId="8" fillId="0" borderId="3" xfId="0" applyNumberFormat="1" applyFont="1" applyFill="1" applyBorder="1" applyAlignment="1"/>
    <xf numFmtId="0" fontId="8" fillId="0" borderId="4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8" fillId="0" borderId="4" xfId="0" applyNumberFormat="1" applyFont="1" applyFill="1" applyBorder="1" applyAlignment="1">
      <alignment horizontal="left"/>
    </xf>
    <xf numFmtId="0" fontId="14" fillId="2" borderId="0" xfId="0" applyNumberFormat="1" applyFont="1" applyFill="1" applyBorder="1" applyAlignment="1">
      <alignment horizontal="center" vertical="justify" wrapText="1"/>
    </xf>
    <xf numFmtId="164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3" applyNumberFormat="1" applyFont="1" applyFill="1" applyBorder="1" applyAlignment="1">
      <alignment horizontal="center"/>
    </xf>
    <xf numFmtId="9" fontId="8" fillId="0" borderId="3" xfId="3" applyFont="1" applyFill="1" applyBorder="1" applyAlignment="1">
      <alignment horizontal="center"/>
    </xf>
    <xf numFmtId="9" fontId="8" fillId="0" borderId="4" xfId="3" applyFont="1" applyFill="1" applyBorder="1" applyAlignment="1">
      <alignment horizontal="center"/>
    </xf>
    <xf numFmtId="9" fontId="8" fillId="0" borderId="2" xfId="3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right"/>
    </xf>
    <xf numFmtId="49" fontId="9" fillId="0" borderId="4" xfId="0" applyNumberFormat="1" applyFont="1" applyFill="1" applyBorder="1" applyAlignment="1">
      <alignment horizontal="right"/>
    </xf>
    <xf numFmtId="44" fontId="8" fillId="0" borderId="2" xfId="2" applyFont="1" applyFill="1" applyBorder="1" applyAlignment="1">
      <alignment horizontal="center" vertical="center"/>
    </xf>
    <xf numFmtId="44" fontId="8" fillId="0" borderId="3" xfId="2" applyFont="1" applyFill="1" applyBorder="1" applyAlignment="1">
      <alignment horizontal="center" vertical="center"/>
    </xf>
    <xf numFmtId="44" fontId="8" fillId="0" borderId="4" xfId="2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/>
    <xf numFmtId="0" fontId="8" fillId="0" borderId="3" xfId="0" applyNumberFormat="1" applyFont="1" applyBorder="1" applyAlignment="1"/>
    <xf numFmtId="0" fontId="8" fillId="0" borderId="4" xfId="0" applyNumberFormat="1" applyFont="1" applyBorder="1" applyAlignment="1"/>
    <xf numFmtId="0" fontId="7" fillId="2" borderId="0" xfId="0" applyNumberFormat="1" applyFont="1" applyFill="1" applyBorder="1" applyAlignment="1">
      <alignment horizontal="left" vertical="justify"/>
    </xf>
    <xf numFmtId="0" fontId="8" fillId="0" borderId="0" xfId="0" applyNumberFormat="1" applyFont="1" applyAlignment="1">
      <alignment horizontal="center" vertical="justify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3" fontId="3" fillId="0" borderId="1" xfId="1" applyFont="1" applyFill="1" applyBorder="1" applyAlignment="1">
      <alignment horizontal="center" vertical="top" wrapText="1"/>
    </xf>
    <xf numFmtId="44" fontId="9" fillId="0" borderId="2" xfId="2" applyNumberFormat="1" applyFont="1" applyBorder="1" applyAlignment="1"/>
    <xf numFmtId="0" fontId="9" fillId="0" borderId="3" xfId="2" applyNumberFormat="1" applyFont="1" applyBorder="1" applyAlignment="1"/>
    <xf numFmtId="0" fontId="9" fillId="0" borderId="4" xfId="2" applyNumberFormat="1" applyFont="1" applyBorder="1" applyAlignment="1"/>
    <xf numFmtId="0" fontId="14" fillId="0" borderId="1" xfId="0" applyNumberFormat="1" applyFont="1" applyFill="1" applyBorder="1" applyAlignment="1">
      <alignment vertical="top" wrapText="1"/>
    </xf>
    <xf numFmtId="43" fontId="14" fillId="0" borderId="2" xfId="1" applyFont="1" applyFill="1" applyBorder="1" applyAlignment="1">
      <alignment horizontal="center" vertical="top" wrapText="1"/>
    </xf>
    <xf numFmtId="43" fontId="14" fillId="0" borderId="3" xfId="1" applyFont="1" applyFill="1" applyBorder="1" applyAlignment="1">
      <alignment horizontal="center" vertical="top" wrapText="1"/>
    </xf>
    <xf numFmtId="43" fontId="14" fillId="0" borderId="4" xfId="1" applyFont="1" applyFill="1" applyBorder="1" applyAlignment="1">
      <alignment horizontal="center" vertical="top" wrapText="1"/>
    </xf>
    <xf numFmtId="43" fontId="14" fillId="0" borderId="1" xfId="1" applyFont="1" applyFill="1" applyBorder="1" applyAlignment="1">
      <alignment horizontal="center" vertical="top" wrapText="1"/>
    </xf>
    <xf numFmtId="43" fontId="14" fillId="0" borderId="1" xfId="4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top" wrapText="1"/>
    </xf>
    <xf numFmtId="43" fontId="14" fillId="0" borderId="2" xfId="4" applyFont="1" applyFill="1" applyBorder="1" applyAlignment="1">
      <alignment horizontal="center" vertical="top" wrapText="1"/>
    </xf>
    <xf numFmtId="43" fontId="14" fillId="0" borderId="3" xfId="4" applyFont="1" applyFill="1" applyBorder="1" applyAlignment="1">
      <alignment horizontal="center" vertical="top" wrapText="1"/>
    </xf>
    <xf numFmtId="43" fontId="14" fillId="0" borderId="4" xfId="4" applyFont="1" applyFill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vertical="top" wrapText="1"/>
    </xf>
    <xf numFmtId="43" fontId="14" fillId="0" borderId="6" xfId="1" applyFont="1" applyFill="1" applyBorder="1" applyAlignment="1">
      <alignment horizontal="center" vertical="center" wrapText="1"/>
    </xf>
    <xf numFmtId="43" fontId="14" fillId="0" borderId="7" xfId="1" applyFont="1" applyFill="1" applyBorder="1" applyAlignment="1">
      <alignment horizontal="center" vertical="center" wrapText="1"/>
    </xf>
    <xf numFmtId="43" fontId="14" fillId="0" borderId="8" xfId="1" applyFont="1" applyFill="1" applyBorder="1" applyAlignment="1">
      <alignment horizontal="center" vertical="center" wrapText="1"/>
    </xf>
    <xf numFmtId="43" fontId="14" fillId="0" borderId="9" xfId="1" applyFont="1" applyFill="1" applyBorder="1" applyAlignment="1">
      <alignment horizontal="center" vertical="center" wrapText="1"/>
    </xf>
    <xf numFmtId="43" fontId="14" fillId="0" borderId="5" xfId="1" applyFont="1" applyFill="1" applyBorder="1" applyAlignment="1">
      <alignment horizontal="center" vertical="center" wrapText="1"/>
    </xf>
    <xf numFmtId="43" fontId="14" fillId="0" borderId="10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44" fontId="22" fillId="3" borderId="2" xfId="2" applyFont="1" applyFill="1" applyBorder="1" applyAlignment="1">
      <alignment horizontal="center"/>
    </xf>
    <xf numFmtId="44" fontId="22" fillId="3" borderId="3" xfId="2" applyFont="1" applyFill="1" applyBorder="1" applyAlignment="1">
      <alignment horizontal="center"/>
    </xf>
    <xf numFmtId="44" fontId="22" fillId="3" borderId="4" xfId="2" applyFont="1" applyFill="1" applyBorder="1" applyAlignment="1">
      <alignment horizontal="center"/>
    </xf>
    <xf numFmtId="44" fontId="22" fillId="0" borderId="1" xfId="2" applyFont="1" applyBorder="1" applyAlignment="1">
      <alignment horizontal="center"/>
    </xf>
    <xf numFmtId="0" fontId="22" fillId="0" borderId="7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15" fillId="0" borderId="0" xfId="0" applyNumberFormat="1" applyFont="1" applyFill="1" applyBorder="1" applyAlignment="1">
      <alignment horizontal="center" vertical="justify"/>
    </xf>
    <xf numFmtId="0" fontId="14" fillId="0" borderId="0" xfId="0" applyNumberFormat="1" applyFont="1" applyFill="1" applyBorder="1" applyAlignment="1">
      <alignment horizontal="left" vertical="justify"/>
    </xf>
    <xf numFmtId="0" fontId="21" fillId="0" borderId="0" xfId="0" applyFont="1" applyAlignment="1">
      <alignment horizontal="center"/>
    </xf>
    <xf numFmtId="0" fontId="21" fillId="0" borderId="0" xfId="5" applyFont="1" applyFill="1" applyAlignment="1">
      <alignment horizontal="center"/>
    </xf>
    <xf numFmtId="44" fontId="22" fillId="0" borderId="4" xfId="2" applyFont="1" applyBorder="1" applyAlignment="1">
      <alignment horizontal="center"/>
    </xf>
    <xf numFmtId="43" fontId="22" fillId="0" borderId="3" xfId="1" applyFont="1" applyBorder="1" applyAlignment="1">
      <alignment horizontal="center"/>
    </xf>
    <xf numFmtId="43" fontId="22" fillId="0" borderId="4" xfId="1" applyFont="1" applyBorder="1" applyAlignment="1">
      <alignment horizontal="center"/>
    </xf>
    <xf numFmtId="43" fontId="21" fillId="0" borderId="3" xfId="1" applyFont="1" applyBorder="1" applyAlignment="1">
      <alignment horizontal="center"/>
    </xf>
    <xf numFmtId="43" fontId="21" fillId="0" borderId="4" xfId="1" applyFont="1" applyBorder="1" applyAlignment="1">
      <alignment horizontal="center"/>
    </xf>
    <xf numFmtId="43" fontId="22" fillId="0" borderId="7" xfId="1" applyFont="1" applyBorder="1" applyAlignment="1">
      <alignment horizontal="center"/>
    </xf>
    <xf numFmtId="43" fontId="22" fillId="0" borderId="8" xfId="1" applyFont="1" applyBorder="1" applyAlignment="1">
      <alignment horizontal="center"/>
    </xf>
    <xf numFmtId="43" fontId="22" fillId="0" borderId="3" xfId="1" applyFont="1" applyFill="1" applyBorder="1" applyAlignment="1">
      <alignment horizontal="center"/>
    </xf>
    <xf numFmtId="43" fontId="22" fillId="0" borderId="4" xfId="1" applyFont="1" applyFill="1" applyBorder="1" applyAlignment="1">
      <alignment horizontal="center"/>
    </xf>
    <xf numFmtId="43" fontId="21" fillId="0" borderId="2" xfId="1" applyFont="1" applyBorder="1" applyAlignment="1">
      <alignment horizontal="center"/>
    </xf>
    <xf numFmtId="43" fontId="21" fillId="3" borderId="2" xfId="1" applyFont="1" applyFill="1" applyBorder="1" applyAlignment="1">
      <alignment horizontal="center"/>
    </xf>
    <xf numFmtId="43" fontId="21" fillId="3" borderId="3" xfId="1" applyFont="1" applyFill="1" applyBorder="1" applyAlignment="1">
      <alignment horizontal="center"/>
    </xf>
    <xf numFmtId="43" fontId="21" fillId="3" borderId="4" xfId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justify"/>
    </xf>
  </cellXfs>
  <cellStyles count="6">
    <cellStyle name="Millares" xfId="1" builtinId="3"/>
    <cellStyle name="Millares 2 2 2 2" xfId="4"/>
    <cellStyle name="Moneda" xfId="2" builtinId="4"/>
    <cellStyle name="Normal" xfId="0" builtinId="0"/>
    <cellStyle name="Normal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460</xdr:row>
      <xdr:rowOff>57150</xdr:rowOff>
    </xdr:from>
    <xdr:to>
      <xdr:col>13</xdr:col>
      <xdr:colOff>657225</xdr:colOff>
      <xdr:row>467</xdr:row>
      <xdr:rowOff>188119</xdr:rowOff>
    </xdr:to>
    <xdr:sp macro="" textlink="">
      <xdr:nvSpPr>
        <xdr:cNvPr id="2" name="CuadroTexto 1"/>
        <xdr:cNvSpPr txBox="1"/>
      </xdr:nvSpPr>
      <xdr:spPr>
        <a:xfrm>
          <a:off x="2038350" y="87687150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54"/>
  <sheetViews>
    <sheetView tabSelected="1" topLeftCell="A450" workbookViewId="0">
      <selection activeCell="H477" sqref="H477"/>
    </sheetView>
  </sheetViews>
  <sheetFormatPr baseColWidth="10" defaultRowHeight="15" x14ac:dyDescent="0.25"/>
  <sheetData>
    <row r="1" spans="1:16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x14ac:dyDescent="0.25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x14ac:dyDescent="0.25">
      <c r="A4" s="119" t="s">
        <v>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</row>
    <row r="6" spans="1:16" x14ac:dyDescent="0.25">
      <c r="A6" s="1"/>
      <c r="B6" s="3" t="s">
        <v>4</v>
      </c>
      <c r="C6" s="3" t="s">
        <v>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4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1"/>
      <c r="B10" s="5" t="s">
        <v>7</v>
      </c>
      <c r="C10" s="4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5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6"/>
      <c r="B12" s="7" t="s">
        <v>9</v>
      </c>
      <c r="C12" s="120" t="s">
        <v>10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</row>
    <row r="13" spans="1:16" x14ac:dyDescent="0.25">
      <c r="A13" s="8"/>
      <c r="B13" s="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0" t="s">
        <v>11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A16" s="1"/>
      <c r="B16" s="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"/>
      <c r="B17" s="1"/>
      <c r="C17" s="11"/>
      <c r="D17" s="121" t="s">
        <v>12</v>
      </c>
      <c r="E17" s="121"/>
      <c r="F17" s="121"/>
      <c r="G17" s="121"/>
      <c r="H17" s="121"/>
      <c r="I17" s="121"/>
      <c r="J17" s="122">
        <v>2024</v>
      </c>
      <c r="K17" s="122"/>
      <c r="L17" s="122"/>
      <c r="M17" s="122">
        <v>2023</v>
      </c>
      <c r="N17" s="122"/>
      <c r="O17" s="122"/>
      <c r="P17" s="1"/>
    </row>
    <row r="18" spans="1:16" x14ac:dyDescent="0.25">
      <c r="A18" s="1"/>
      <c r="B18" s="1"/>
      <c r="C18" s="11"/>
      <c r="D18" s="123" t="s">
        <v>13</v>
      </c>
      <c r="E18" s="123"/>
      <c r="F18" s="123"/>
      <c r="G18" s="123"/>
      <c r="H18" s="123"/>
      <c r="I18" s="123"/>
      <c r="J18" s="124">
        <v>34600</v>
      </c>
      <c r="K18" s="123"/>
      <c r="L18" s="123"/>
      <c r="M18" s="124">
        <v>34600</v>
      </c>
      <c r="N18" s="123"/>
      <c r="O18" s="123"/>
      <c r="P18" s="1"/>
    </row>
    <row r="19" spans="1:16" x14ac:dyDescent="0.25">
      <c r="A19" s="1"/>
      <c r="B19" s="1"/>
      <c r="C19" s="11"/>
      <c r="D19" s="123" t="s">
        <v>14</v>
      </c>
      <c r="E19" s="123"/>
      <c r="F19" s="123"/>
      <c r="G19" s="123"/>
      <c r="H19" s="123"/>
      <c r="I19" s="123"/>
      <c r="J19" s="125">
        <v>14560950.68</v>
      </c>
      <c r="K19" s="126"/>
      <c r="L19" s="126"/>
      <c r="M19" s="124">
        <v>12392885.300000001</v>
      </c>
      <c r="N19" s="123"/>
      <c r="O19" s="123"/>
      <c r="P19" s="1"/>
    </row>
    <row r="20" spans="1:16" x14ac:dyDescent="0.25">
      <c r="A20" s="1"/>
      <c r="B20" s="1"/>
      <c r="C20" s="11"/>
      <c r="D20" s="123" t="s">
        <v>15</v>
      </c>
      <c r="E20" s="123"/>
      <c r="F20" s="123"/>
      <c r="G20" s="123"/>
      <c r="H20" s="123"/>
      <c r="I20" s="123"/>
      <c r="J20" s="124">
        <v>5086416.59</v>
      </c>
      <c r="K20" s="123"/>
      <c r="L20" s="123"/>
      <c r="M20" s="124">
        <v>8757678.6899999995</v>
      </c>
      <c r="N20" s="123"/>
      <c r="O20" s="123"/>
      <c r="P20" s="1"/>
    </row>
    <row r="21" spans="1:16" x14ac:dyDescent="0.25">
      <c r="A21" s="1"/>
      <c r="B21" s="1"/>
      <c r="C21" s="11"/>
      <c r="D21" s="123" t="s">
        <v>16</v>
      </c>
      <c r="E21" s="123"/>
      <c r="F21" s="123"/>
      <c r="G21" s="123"/>
      <c r="H21" s="123"/>
      <c r="I21" s="123"/>
      <c r="J21" s="124">
        <v>0</v>
      </c>
      <c r="K21" s="123"/>
      <c r="L21" s="123"/>
      <c r="M21" s="124">
        <v>0</v>
      </c>
      <c r="N21" s="123"/>
      <c r="O21" s="123"/>
      <c r="P21" s="1"/>
    </row>
    <row r="22" spans="1:16" x14ac:dyDescent="0.25">
      <c r="A22" s="1"/>
      <c r="B22" s="1"/>
      <c r="C22" s="11"/>
      <c r="D22" s="132" t="s">
        <v>17</v>
      </c>
      <c r="E22" s="133"/>
      <c r="F22" s="133"/>
      <c r="G22" s="133"/>
      <c r="H22" s="133"/>
      <c r="I22" s="134"/>
      <c r="J22" s="135">
        <f>SUM(J18:L21)</f>
        <v>19681967.27</v>
      </c>
      <c r="K22" s="135"/>
      <c r="L22" s="135"/>
      <c r="M22" s="135">
        <f>SUM(M18:O21)</f>
        <v>21185163.990000002</v>
      </c>
      <c r="N22" s="135"/>
      <c r="O22" s="135"/>
      <c r="P22" s="1"/>
    </row>
    <row r="23" spans="1:16" x14ac:dyDescent="0.25">
      <c r="A23" s="1"/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1"/>
      <c r="B24" s="1"/>
      <c r="C24" s="12" t="s">
        <v>18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1"/>
    </row>
    <row r="25" spans="1:16" x14ac:dyDescent="0.25">
      <c r="A25" s="1"/>
      <c r="B25" s="1"/>
      <c r="C25" s="14" t="s">
        <v>19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</row>
    <row r="26" spans="1:16" x14ac:dyDescent="0.25">
      <c r="A26" s="1"/>
      <c r="B26" s="1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1"/>
    </row>
    <row r="27" spans="1:16" x14ac:dyDescent="0.25">
      <c r="A27" s="1"/>
      <c r="B27" s="1"/>
      <c r="C27" s="13"/>
      <c r="D27" s="13"/>
      <c r="E27" s="13"/>
      <c r="F27" s="136" t="s">
        <v>12</v>
      </c>
      <c r="G27" s="136"/>
      <c r="H27" s="136"/>
      <c r="I27" s="136"/>
      <c r="J27" s="136"/>
      <c r="K27" s="137" t="s">
        <v>20</v>
      </c>
      <c r="L27" s="137"/>
      <c r="M27" s="137"/>
      <c r="N27" s="13"/>
      <c r="O27" s="13"/>
      <c r="P27" s="11"/>
    </row>
    <row r="28" spans="1:16" x14ac:dyDescent="0.25">
      <c r="A28" s="1"/>
      <c r="B28" s="1"/>
      <c r="C28" s="13"/>
      <c r="D28" s="13"/>
      <c r="E28" s="13"/>
      <c r="F28" s="130" t="s">
        <v>21</v>
      </c>
      <c r="G28" s="130"/>
      <c r="H28" s="130"/>
      <c r="I28" s="130"/>
      <c r="J28" s="130"/>
      <c r="K28" s="124">
        <v>34600</v>
      </c>
      <c r="L28" s="131"/>
      <c r="M28" s="131"/>
      <c r="N28" s="13"/>
      <c r="O28" s="13"/>
      <c r="P28" s="11"/>
    </row>
    <row r="29" spans="1:16" x14ac:dyDescent="0.25">
      <c r="A29" s="1"/>
      <c r="B29" s="1"/>
      <c r="C29" s="13"/>
      <c r="D29" s="13"/>
      <c r="E29" s="13"/>
      <c r="F29" s="127" t="s">
        <v>22</v>
      </c>
      <c r="G29" s="128"/>
      <c r="H29" s="128"/>
      <c r="I29" s="128"/>
      <c r="J29" s="128"/>
      <c r="K29" s="128"/>
      <c r="L29" s="128"/>
      <c r="M29" s="129"/>
      <c r="N29" s="13"/>
      <c r="O29" s="13"/>
      <c r="P29" s="11"/>
    </row>
    <row r="30" spans="1:16" x14ac:dyDescent="0.25">
      <c r="A30" s="1"/>
      <c r="B30" s="1"/>
      <c r="C30" s="13"/>
      <c r="D30" s="13"/>
      <c r="E30" s="13"/>
      <c r="F30" s="130" t="s">
        <v>23</v>
      </c>
      <c r="G30" s="130"/>
      <c r="H30" s="130"/>
      <c r="I30" s="130"/>
      <c r="J30" s="130"/>
      <c r="K30" s="124">
        <v>15000</v>
      </c>
      <c r="L30" s="131"/>
      <c r="M30" s="131"/>
      <c r="N30" s="13"/>
      <c r="O30" s="13"/>
      <c r="P30" s="11"/>
    </row>
    <row r="31" spans="1:16" x14ac:dyDescent="0.25">
      <c r="A31" s="1"/>
      <c r="B31" s="1"/>
      <c r="C31" s="13"/>
      <c r="D31" s="13"/>
      <c r="E31" s="13"/>
      <c r="F31" s="130" t="s">
        <v>24</v>
      </c>
      <c r="G31" s="130"/>
      <c r="H31" s="130"/>
      <c r="I31" s="130"/>
      <c r="J31" s="130"/>
      <c r="K31" s="124">
        <v>10000</v>
      </c>
      <c r="L31" s="131"/>
      <c r="M31" s="131"/>
      <c r="N31" s="13"/>
      <c r="O31" s="13"/>
      <c r="P31" s="11"/>
    </row>
    <row r="32" spans="1:16" x14ac:dyDescent="0.25">
      <c r="A32" s="1"/>
      <c r="B32" s="1"/>
      <c r="C32" s="13"/>
      <c r="D32" s="13"/>
      <c r="E32" s="13"/>
      <c r="F32" s="130" t="s">
        <v>25</v>
      </c>
      <c r="G32" s="130"/>
      <c r="H32" s="130"/>
      <c r="I32" s="130"/>
      <c r="J32" s="130"/>
      <c r="K32" s="124">
        <v>5000</v>
      </c>
      <c r="L32" s="131"/>
      <c r="M32" s="131"/>
      <c r="N32" s="13"/>
      <c r="O32" s="13"/>
      <c r="P32" s="11"/>
    </row>
    <row r="33" spans="1:16" x14ac:dyDescent="0.25">
      <c r="A33" s="1"/>
      <c r="B33" s="1"/>
      <c r="C33" s="13"/>
      <c r="D33" s="13"/>
      <c r="E33" s="13"/>
      <c r="F33" s="130" t="s">
        <v>26</v>
      </c>
      <c r="G33" s="130"/>
      <c r="H33" s="130"/>
      <c r="I33" s="130"/>
      <c r="J33" s="130"/>
      <c r="K33" s="124">
        <v>600</v>
      </c>
      <c r="L33" s="131"/>
      <c r="M33" s="131"/>
      <c r="N33" s="13"/>
      <c r="O33" s="13"/>
      <c r="P33" s="11"/>
    </row>
    <row r="34" spans="1:16" x14ac:dyDescent="0.25">
      <c r="A34" s="1"/>
      <c r="B34" s="1"/>
      <c r="C34" s="13"/>
      <c r="D34" s="13"/>
      <c r="E34" s="13"/>
      <c r="F34" s="130" t="s">
        <v>27</v>
      </c>
      <c r="G34" s="130"/>
      <c r="H34" s="130"/>
      <c r="I34" s="130"/>
      <c r="J34" s="130"/>
      <c r="K34" s="124">
        <v>2000</v>
      </c>
      <c r="L34" s="131"/>
      <c r="M34" s="131"/>
      <c r="N34" s="13"/>
      <c r="O34" s="13"/>
      <c r="P34" s="11"/>
    </row>
    <row r="35" spans="1:16" x14ac:dyDescent="0.25">
      <c r="A35" s="1"/>
      <c r="B35" s="1"/>
      <c r="C35" s="13"/>
      <c r="D35" s="13"/>
      <c r="E35" s="13"/>
      <c r="F35" s="130" t="s">
        <v>28</v>
      </c>
      <c r="G35" s="130"/>
      <c r="H35" s="130"/>
      <c r="I35" s="130"/>
      <c r="J35" s="130"/>
      <c r="K35" s="124">
        <v>2000</v>
      </c>
      <c r="L35" s="131"/>
      <c r="M35" s="131"/>
      <c r="N35" s="13"/>
      <c r="O35" s="13"/>
      <c r="P35" s="11"/>
    </row>
    <row r="36" spans="1:16" x14ac:dyDescent="0.25">
      <c r="A36" s="1"/>
      <c r="B36" s="1"/>
      <c r="C36" s="13"/>
      <c r="D36" s="13"/>
      <c r="E36" s="13"/>
      <c r="F36" s="138" t="s">
        <v>17</v>
      </c>
      <c r="G36" s="139"/>
      <c r="H36" s="139"/>
      <c r="I36" s="139"/>
      <c r="J36" s="140"/>
      <c r="K36" s="141">
        <f>SUM(K30:M35)</f>
        <v>34600</v>
      </c>
      <c r="L36" s="142"/>
      <c r="M36" s="143"/>
      <c r="N36" s="13"/>
      <c r="O36" s="13"/>
      <c r="P36" s="11"/>
    </row>
    <row r="37" spans="1:16" x14ac:dyDescent="0.25">
      <c r="A37" s="1"/>
      <c r="B37" s="1"/>
      <c r="C37" s="13"/>
      <c r="D37" s="13"/>
      <c r="E37" s="13"/>
      <c r="F37" s="15"/>
      <c r="G37" s="15"/>
      <c r="H37" s="15"/>
      <c r="I37" s="15"/>
      <c r="J37" s="15"/>
      <c r="K37" s="16"/>
      <c r="L37" s="16"/>
      <c r="M37" s="16"/>
      <c r="N37" s="13"/>
      <c r="O37" s="13"/>
      <c r="P37" s="11"/>
    </row>
    <row r="38" spans="1:16" x14ac:dyDescent="0.25">
      <c r="A38" s="1"/>
      <c r="B38" s="1"/>
      <c r="C38" s="17" t="s">
        <v>29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5">
      <c r="A39" s="1"/>
      <c r="B39" s="1"/>
      <c r="C39" s="1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5">
      <c r="A40" s="1"/>
      <c r="B40" s="1"/>
      <c r="C40" s="18" t="s">
        <v>30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5">
      <c r="A42" s="1"/>
      <c r="B42" s="1"/>
      <c r="C42" s="11"/>
      <c r="D42" s="11"/>
      <c r="E42" s="11"/>
      <c r="F42" s="121" t="s">
        <v>31</v>
      </c>
      <c r="G42" s="121"/>
      <c r="H42" s="121"/>
      <c r="I42" s="121"/>
      <c r="J42" s="121"/>
      <c r="K42" s="122" t="s">
        <v>20</v>
      </c>
      <c r="L42" s="122"/>
      <c r="M42" s="122"/>
      <c r="N42" s="1"/>
      <c r="O42" s="11"/>
      <c r="P42" s="11"/>
    </row>
    <row r="43" spans="1:16" x14ac:dyDescent="0.25">
      <c r="A43" s="1"/>
      <c r="B43" s="1"/>
      <c r="C43" s="11"/>
      <c r="D43" s="11"/>
      <c r="E43" s="11"/>
      <c r="F43" s="123" t="s">
        <v>32</v>
      </c>
      <c r="G43" s="123"/>
      <c r="H43" s="123"/>
      <c r="I43" s="123"/>
      <c r="J43" s="123"/>
      <c r="K43" s="125">
        <v>5781171.3099999996</v>
      </c>
      <c r="L43" s="126"/>
      <c r="M43" s="126"/>
      <c r="N43" s="1"/>
      <c r="O43" s="11"/>
      <c r="P43" s="11"/>
    </row>
    <row r="44" spans="1:16" x14ac:dyDescent="0.25">
      <c r="A44" s="1"/>
      <c r="B44" s="1"/>
      <c r="C44" s="11"/>
      <c r="D44" s="11"/>
      <c r="E44" s="11"/>
      <c r="F44" s="123" t="s">
        <v>33</v>
      </c>
      <c r="G44" s="123"/>
      <c r="H44" s="123"/>
      <c r="I44" s="123"/>
      <c r="J44" s="123"/>
      <c r="K44" s="124">
        <v>315900.90999999997</v>
      </c>
      <c r="L44" s="123"/>
      <c r="M44" s="123"/>
      <c r="N44" s="1"/>
      <c r="O44" s="11"/>
      <c r="P44" s="11"/>
    </row>
    <row r="45" spans="1:16" x14ac:dyDescent="0.25">
      <c r="A45" s="1"/>
      <c r="B45" s="1"/>
      <c r="C45" s="11"/>
      <c r="D45" s="11"/>
      <c r="E45" s="11"/>
      <c r="F45" s="123" t="s">
        <v>34</v>
      </c>
      <c r="G45" s="123"/>
      <c r="H45" s="123"/>
      <c r="I45" s="123"/>
      <c r="J45" s="123"/>
      <c r="K45" s="124">
        <v>789036.12</v>
      </c>
      <c r="L45" s="123"/>
      <c r="M45" s="123"/>
      <c r="N45" s="1"/>
      <c r="O45" s="11"/>
      <c r="P45" s="11"/>
    </row>
    <row r="46" spans="1:16" x14ac:dyDescent="0.25">
      <c r="A46" s="1"/>
      <c r="B46" s="1"/>
      <c r="C46" s="11"/>
      <c r="D46" s="11"/>
      <c r="E46" s="11"/>
      <c r="F46" s="123" t="s">
        <v>35</v>
      </c>
      <c r="G46" s="123"/>
      <c r="H46" s="123"/>
      <c r="I46" s="123"/>
      <c r="J46" s="123"/>
      <c r="K46" s="124">
        <v>9582.39</v>
      </c>
      <c r="L46" s="123"/>
      <c r="M46" s="123"/>
      <c r="N46" s="1"/>
      <c r="O46" s="11"/>
      <c r="P46" s="11"/>
    </row>
    <row r="47" spans="1:16" x14ac:dyDescent="0.25">
      <c r="A47" s="1"/>
      <c r="B47" s="1"/>
      <c r="C47" s="11"/>
      <c r="D47" s="11"/>
      <c r="E47" s="11"/>
      <c r="F47" s="123" t="s">
        <v>36</v>
      </c>
      <c r="G47" s="123"/>
      <c r="H47" s="123"/>
      <c r="I47" s="123"/>
      <c r="J47" s="123"/>
      <c r="K47" s="124">
        <v>11725.29</v>
      </c>
      <c r="L47" s="123"/>
      <c r="M47" s="123"/>
      <c r="N47" s="1"/>
      <c r="O47" s="11"/>
      <c r="P47" s="11"/>
    </row>
    <row r="48" spans="1:16" x14ac:dyDescent="0.25">
      <c r="A48" s="1"/>
      <c r="B48" s="1"/>
      <c r="C48" s="11"/>
      <c r="D48" s="11"/>
      <c r="E48" s="11"/>
      <c r="F48" s="123" t="s">
        <v>37</v>
      </c>
      <c r="G48" s="123"/>
      <c r="H48" s="123"/>
      <c r="I48" s="123"/>
      <c r="J48" s="123"/>
      <c r="K48" s="125">
        <v>1890559.29</v>
      </c>
      <c r="L48" s="126"/>
      <c r="M48" s="126"/>
      <c r="N48" s="1"/>
      <c r="O48" s="11"/>
      <c r="P48" s="11"/>
    </row>
    <row r="49" spans="1:16" x14ac:dyDescent="0.25">
      <c r="A49" s="1"/>
      <c r="B49" s="1"/>
      <c r="C49" s="11"/>
      <c r="D49" s="11"/>
      <c r="E49" s="11"/>
      <c r="F49" s="123" t="s">
        <v>38</v>
      </c>
      <c r="G49" s="123"/>
      <c r="H49" s="123"/>
      <c r="I49" s="123"/>
      <c r="J49" s="123"/>
      <c r="K49" s="124">
        <v>1037756.9</v>
      </c>
      <c r="L49" s="123"/>
      <c r="M49" s="123"/>
      <c r="N49" s="1"/>
      <c r="O49" s="11"/>
      <c r="P49" s="11"/>
    </row>
    <row r="50" spans="1:16" x14ac:dyDescent="0.25">
      <c r="A50" s="1"/>
      <c r="B50" s="1"/>
      <c r="C50" s="11"/>
      <c r="D50" s="11"/>
      <c r="E50" s="11"/>
      <c r="F50" s="123" t="s">
        <v>39</v>
      </c>
      <c r="G50" s="123"/>
      <c r="H50" s="123"/>
      <c r="I50" s="123"/>
      <c r="J50" s="123"/>
      <c r="K50" s="124">
        <v>4143671.31</v>
      </c>
      <c r="L50" s="123"/>
      <c r="M50" s="123"/>
      <c r="N50" s="1"/>
      <c r="O50" s="11"/>
      <c r="P50" s="11"/>
    </row>
    <row r="51" spans="1:16" x14ac:dyDescent="0.25">
      <c r="A51" s="1"/>
      <c r="B51" s="1"/>
      <c r="C51" s="11"/>
      <c r="D51" s="11"/>
      <c r="E51" s="11"/>
      <c r="F51" s="132" t="s">
        <v>17</v>
      </c>
      <c r="G51" s="133"/>
      <c r="H51" s="133"/>
      <c r="I51" s="133"/>
      <c r="J51" s="134"/>
      <c r="K51" s="144">
        <f>SUM(K43:M50)</f>
        <v>13979403.52</v>
      </c>
      <c r="L51" s="145"/>
      <c r="M51" s="146"/>
      <c r="N51" s="1"/>
      <c r="O51" s="11"/>
      <c r="P51" s="11"/>
    </row>
    <row r="52" spans="1:16" x14ac:dyDescent="0.25">
      <c r="A52" s="1"/>
      <c r="B52" s="1"/>
      <c r="C52" s="11"/>
      <c r="D52" s="11"/>
      <c r="E52" s="11"/>
      <c r="F52" s="19"/>
      <c r="G52" s="19"/>
      <c r="H52" s="19"/>
      <c r="I52" s="19"/>
      <c r="J52" s="19"/>
      <c r="K52" s="20"/>
      <c r="L52" s="20"/>
      <c r="M52" s="20"/>
      <c r="N52" s="1"/>
      <c r="O52" s="11"/>
      <c r="P52" s="11"/>
    </row>
    <row r="53" spans="1:16" x14ac:dyDescent="0.25">
      <c r="A53" s="1"/>
      <c r="B53" s="1"/>
      <c r="C53" s="147" t="s">
        <v>40</v>
      </c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</row>
    <row r="54" spans="1:16" x14ac:dyDescent="0.25">
      <c r="A54" s="1"/>
      <c r="B54" s="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5">
      <c r="A55" s="1"/>
      <c r="B55" s="1"/>
      <c r="C55" s="11"/>
      <c r="D55" s="11"/>
      <c r="E55" s="11"/>
      <c r="F55" s="121" t="s">
        <v>31</v>
      </c>
      <c r="G55" s="121"/>
      <c r="H55" s="121"/>
      <c r="I55" s="121"/>
      <c r="J55" s="121"/>
      <c r="K55" s="122" t="s">
        <v>20</v>
      </c>
      <c r="L55" s="122"/>
      <c r="M55" s="122"/>
      <c r="N55" s="1"/>
      <c r="O55" s="11"/>
      <c r="P55" s="11"/>
    </row>
    <row r="56" spans="1:16" x14ac:dyDescent="0.25">
      <c r="A56" s="1"/>
      <c r="B56" s="1"/>
      <c r="C56" s="11"/>
      <c r="D56" s="11"/>
      <c r="E56" s="11"/>
      <c r="F56" s="126" t="s">
        <v>41</v>
      </c>
      <c r="G56" s="126"/>
      <c r="H56" s="126"/>
      <c r="I56" s="126"/>
      <c r="J56" s="126"/>
      <c r="K56" s="125">
        <v>5026762.2699999996</v>
      </c>
      <c r="L56" s="126"/>
      <c r="M56" s="126"/>
      <c r="N56" s="1"/>
      <c r="O56" s="11"/>
      <c r="P56" s="11"/>
    </row>
    <row r="57" spans="1:16" x14ac:dyDescent="0.25">
      <c r="A57" s="1"/>
      <c r="B57" s="1"/>
      <c r="C57" s="11"/>
      <c r="D57" s="11"/>
      <c r="E57" s="11"/>
      <c r="F57" s="126" t="s">
        <v>42</v>
      </c>
      <c r="G57" s="126"/>
      <c r="H57" s="126"/>
      <c r="I57" s="126"/>
      <c r="J57" s="126"/>
      <c r="K57" s="125">
        <v>34574</v>
      </c>
      <c r="L57" s="126"/>
      <c r="M57" s="126"/>
      <c r="N57" s="1"/>
      <c r="O57" s="11"/>
      <c r="P57" s="11"/>
    </row>
    <row r="58" spans="1:16" x14ac:dyDescent="0.25">
      <c r="A58" s="1"/>
      <c r="B58" s="1"/>
      <c r="C58" s="11"/>
      <c r="D58" s="11"/>
      <c r="E58" s="11"/>
      <c r="F58" s="126" t="s">
        <v>43</v>
      </c>
      <c r="G58" s="126"/>
      <c r="H58" s="126"/>
      <c r="I58" s="126"/>
      <c r="J58" s="126"/>
      <c r="K58" s="125">
        <v>25080.32</v>
      </c>
      <c r="L58" s="126"/>
      <c r="M58" s="126"/>
      <c r="N58" s="1"/>
      <c r="O58" s="11"/>
      <c r="P58" s="11"/>
    </row>
    <row r="59" spans="1:16" x14ac:dyDescent="0.25">
      <c r="A59" s="1"/>
      <c r="B59" s="1"/>
      <c r="C59" s="11"/>
      <c r="D59" s="11"/>
      <c r="E59" s="11"/>
      <c r="F59" s="126" t="s">
        <v>44</v>
      </c>
      <c r="G59" s="126"/>
      <c r="H59" s="126"/>
      <c r="I59" s="126"/>
      <c r="J59" s="126"/>
      <c r="K59" s="125">
        <v>0</v>
      </c>
      <c r="L59" s="126"/>
      <c r="M59" s="126"/>
      <c r="N59" s="1"/>
      <c r="O59" s="11"/>
      <c r="P59" s="11"/>
    </row>
    <row r="60" spans="1:16" x14ac:dyDescent="0.25">
      <c r="A60" s="1"/>
      <c r="B60" s="1"/>
      <c r="C60" s="11"/>
      <c r="D60" s="11"/>
      <c r="E60" s="11"/>
      <c r="F60" s="148" t="s">
        <v>17</v>
      </c>
      <c r="G60" s="149"/>
      <c r="H60" s="149"/>
      <c r="I60" s="149"/>
      <c r="J60" s="150"/>
      <c r="K60" s="151">
        <f>SUM(K56:M59)</f>
        <v>5086416.59</v>
      </c>
      <c r="L60" s="152"/>
      <c r="M60" s="153"/>
      <c r="N60" s="1"/>
      <c r="O60" s="11"/>
      <c r="P60" s="11"/>
    </row>
    <row r="61" spans="1:16" x14ac:dyDescent="0.25">
      <c r="A61" s="1"/>
      <c r="B61" s="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5">
      <c r="A62" s="1"/>
      <c r="B62" s="1"/>
      <c r="C62" s="17" t="s">
        <v>45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x14ac:dyDescent="0.25">
      <c r="A63" s="1"/>
      <c r="B63" s="1"/>
      <c r="C63" s="1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x14ac:dyDescent="0.25">
      <c r="A64" s="1"/>
      <c r="B64" s="1"/>
      <c r="C64" s="154" t="s">
        <v>46</v>
      </c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</row>
    <row r="65" spans="1:16" x14ac:dyDescent="0.25">
      <c r="A65" s="1"/>
      <c r="B65" s="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5">
      <c r="A66" s="1"/>
      <c r="B66" s="1"/>
      <c r="C66" s="11"/>
      <c r="D66" s="11"/>
      <c r="E66" s="11"/>
      <c r="F66" s="121" t="s">
        <v>31</v>
      </c>
      <c r="G66" s="121"/>
      <c r="H66" s="121"/>
      <c r="I66" s="121"/>
      <c r="J66" s="121"/>
      <c r="K66" s="122" t="s">
        <v>20</v>
      </c>
      <c r="L66" s="122"/>
      <c r="M66" s="122"/>
      <c r="N66" s="1"/>
      <c r="O66" s="11"/>
      <c r="P66" s="11"/>
    </row>
    <row r="67" spans="1:16" x14ac:dyDescent="0.25">
      <c r="A67" s="1"/>
      <c r="B67" s="1"/>
      <c r="C67" s="11"/>
      <c r="D67" s="11"/>
      <c r="E67" s="11"/>
      <c r="F67" s="123" t="s">
        <v>47</v>
      </c>
      <c r="G67" s="123"/>
      <c r="H67" s="123"/>
      <c r="I67" s="123"/>
      <c r="J67" s="123"/>
      <c r="K67" s="124">
        <v>40098</v>
      </c>
      <c r="L67" s="123"/>
      <c r="M67" s="123"/>
      <c r="N67" s="1"/>
      <c r="O67" s="11"/>
      <c r="P67" s="11"/>
    </row>
    <row r="68" spans="1:16" x14ac:dyDescent="0.25">
      <c r="A68" s="1"/>
      <c r="B68" s="1"/>
      <c r="C68" s="11"/>
      <c r="D68" s="11"/>
      <c r="E68" s="11"/>
      <c r="F68" s="123" t="s">
        <v>48</v>
      </c>
      <c r="G68" s="123"/>
      <c r="H68" s="123"/>
      <c r="I68" s="123"/>
      <c r="J68" s="123"/>
      <c r="K68" s="124">
        <v>0</v>
      </c>
      <c r="L68" s="123"/>
      <c r="M68" s="123"/>
      <c r="N68" s="1"/>
      <c r="O68" s="11"/>
      <c r="P68" s="11"/>
    </row>
    <row r="69" spans="1:16" x14ac:dyDescent="0.25">
      <c r="A69" s="1"/>
      <c r="B69" s="1"/>
      <c r="C69" s="11"/>
      <c r="D69" s="11"/>
      <c r="E69" s="11"/>
      <c r="F69" s="123" t="s">
        <v>49</v>
      </c>
      <c r="G69" s="123"/>
      <c r="H69" s="123"/>
      <c r="I69" s="123"/>
      <c r="J69" s="123"/>
      <c r="K69" s="124">
        <v>2033.63</v>
      </c>
      <c r="L69" s="123"/>
      <c r="M69" s="123"/>
      <c r="N69" s="1"/>
      <c r="O69" s="11"/>
      <c r="P69" s="11"/>
    </row>
    <row r="70" spans="1:16" x14ac:dyDescent="0.25">
      <c r="A70" s="1"/>
      <c r="B70" s="1"/>
      <c r="C70" s="11"/>
      <c r="D70" s="11"/>
      <c r="E70" s="11"/>
      <c r="F70" s="123" t="s">
        <v>50</v>
      </c>
      <c r="G70" s="123"/>
      <c r="H70" s="123"/>
      <c r="I70" s="123"/>
      <c r="J70" s="123"/>
      <c r="K70" s="124">
        <v>70228.429999999993</v>
      </c>
      <c r="L70" s="123"/>
      <c r="M70" s="123"/>
      <c r="N70" s="1"/>
      <c r="O70" s="11"/>
      <c r="P70" s="11"/>
    </row>
    <row r="71" spans="1:16" x14ac:dyDescent="0.25">
      <c r="A71" s="1"/>
      <c r="B71" s="1"/>
      <c r="C71" s="11"/>
      <c r="D71" s="11"/>
      <c r="E71" s="11"/>
      <c r="F71" s="123" t="s">
        <v>51</v>
      </c>
      <c r="G71" s="123"/>
      <c r="H71" s="123"/>
      <c r="I71" s="123"/>
      <c r="J71" s="123"/>
      <c r="K71" s="124">
        <v>546.01</v>
      </c>
      <c r="L71" s="123"/>
      <c r="M71" s="123"/>
      <c r="N71" s="1"/>
      <c r="O71" s="11"/>
      <c r="P71" s="11"/>
    </row>
    <row r="72" spans="1:16" x14ac:dyDescent="0.25">
      <c r="A72" s="1"/>
      <c r="B72" s="1"/>
      <c r="C72" s="11"/>
      <c r="D72" s="11"/>
      <c r="E72" s="11"/>
      <c r="F72" s="123" t="s">
        <v>52</v>
      </c>
      <c r="G72" s="123"/>
      <c r="H72" s="123"/>
      <c r="I72" s="123"/>
      <c r="J72" s="123"/>
      <c r="K72" s="124">
        <v>106406.01</v>
      </c>
      <c r="L72" s="123"/>
      <c r="M72" s="123"/>
      <c r="N72" s="1"/>
      <c r="O72" s="11"/>
      <c r="P72" s="11"/>
    </row>
    <row r="73" spans="1:16" x14ac:dyDescent="0.25">
      <c r="A73" s="1"/>
      <c r="B73" s="1"/>
      <c r="C73" s="11"/>
      <c r="D73" s="11"/>
      <c r="E73" s="11"/>
      <c r="F73" s="123" t="s">
        <v>53</v>
      </c>
      <c r="G73" s="123"/>
      <c r="H73" s="123"/>
      <c r="I73" s="123"/>
      <c r="J73" s="123"/>
      <c r="K73" s="124">
        <v>350042.84</v>
      </c>
      <c r="L73" s="123"/>
      <c r="M73" s="123"/>
      <c r="N73" s="1"/>
      <c r="O73" s="11"/>
      <c r="P73" s="11"/>
    </row>
    <row r="74" spans="1:16" x14ac:dyDescent="0.25">
      <c r="A74" s="1"/>
      <c r="B74" s="1"/>
      <c r="C74" s="11"/>
      <c r="D74" s="11"/>
      <c r="E74" s="11"/>
      <c r="F74" s="123" t="s">
        <v>54</v>
      </c>
      <c r="G74" s="123"/>
      <c r="H74" s="123"/>
      <c r="I74" s="123"/>
      <c r="J74" s="123"/>
      <c r="K74" s="124">
        <v>12192.24</v>
      </c>
      <c r="L74" s="123"/>
      <c r="M74" s="123"/>
      <c r="N74" s="1"/>
      <c r="O74" s="11"/>
      <c r="P74" s="11"/>
    </row>
    <row r="75" spans="1:16" x14ac:dyDescent="0.25">
      <c r="A75" s="1"/>
      <c r="B75" s="1"/>
      <c r="C75" s="11"/>
      <c r="D75" s="11"/>
      <c r="E75" s="11"/>
      <c r="F75" s="148" t="s">
        <v>17</v>
      </c>
      <c r="G75" s="149"/>
      <c r="H75" s="149"/>
      <c r="I75" s="149"/>
      <c r="J75" s="150"/>
      <c r="K75" s="151">
        <f>SUM(K67:M74)</f>
        <v>581547.16</v>
      </c>
      <c r="L75" s="152"/>
      <c r="M75" s="153"/>
      <c r="N75" s="1"/>
      <c r="O75" s="11"/>
      <c r="P75" s="11"/>
    </row>
    <row r="76" spans="1:16" x14ac:dyDescent="0.25">
      <c r="A76" s="1"/>
      <c r="B76" s="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5">
      <c r="A77" s="4"/>
      <c r="B77" s="5" t="s">
        <v>7</v>
      </c>
      <c r="C77" s="4" t="s">
        <v>55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4"/>
      <c r="B78" s="5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21"/>
      <c r="B79" s="22" t="s">
        <v>56</v>
      </c>
      <c r="C79" s="160" t="s">
        <v>57</v>
      </c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</row>
    <row r="80" spans="1:16" x14ac:dyDescent="0.25">
      <c r="A80" s="21"/>
      <c r="B80" s="21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</row>
    <row r="81" spans="1:1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x14ac:dyDescent="0.25">
      <c r="A82" s="23"/>
      <c r="B82" s="23"/>
      <c r="C82" s="161" t="s">
        <v>12</v>
      </c>
      <c r="D82" s="162"/>
      <c r="E82" s="162"/>
      <c r="F82" s="162"/>
      <c r="G82" s="162"/>
      <c r="H82" s="162"/>
      <c r="I82" s="162"/>
      <c r="J82" s="163">
        <v>2024</v>
      </c>
      <c r="K82" s="164"/>
      <c r="L82" s="165"/>
      <c r="M82" s="163">
        <v>2023</v>
      </c>
      <c r="N82" s="164"/>
      <c r="O82" s="165"/>
      <c r="P82" s="1"/>
    </row>
    <row r="83" spans="1:16" x14ac:dyDescent="0.25">
      <c r="A83" s="23"/>
      <c r="B83" s="23"/>
      <c r="C83" s="155" t="s">
        <v>58</v>
      </c>
      <c r="D83" s="156"/>
      <c r="E83" s="156"/>
      <c r="F83" s="156"/>
      <c r="G83" s="156"/>
      <c r="H83" s="156"/>
      <c r="I83" s="156"/>
      <c r="J83" s="157">
        <v>0</v>
      </c>
      <c r="K83" s="158"/>
      <c r="L83" s="159"/>
      <c r="M83" s="157">
        <v>1810991.73</v>
      </c>
      <c r="N83" s="158"/>
      <c r="O83" s="159"/>
      <c r="P83" s="1"/>
    </row>
    <row r="84" spans="1:16" x14ac:dyDescent="0.25">
      <c r="A84" s="23"/>
      <c r="B84" s="23"/>
      <c r="C84" s="155" t="s">
        <v>59</v>
      </c>
      <c r="D84" s="156"/>
      <c r="E84" s="156"/>
      <c r="F84" s="156"/>
      <c r="G84" s="156"/>
      <c r="H84" s="156"/>
      <c r="I84" s="156"/>
      <c r="J84" s="157">
        <v>1459953.38</v>
      </c>
      <c r="K84" s="158"/>
      <c r="L84" s="159"/>
      <c r="M84" s="157">
        <v>741281.39</v>
      </c>
      <c r="N84" s="158"/>
      <c r="O84" s="159"/>
      <c r="P84" s="1"/>
    </row>
    <row r="85" spans="1:16" x14ac:dyDescent="0.25">
      <c r="A85" s="23"/>
      <c r="B85" s="23"/>
      <c r="C85" s="155" t="s">
        <v>60</v>
      </c>
      <c r="D85" s="156"/>
      <c r="E85" s="156"/>
      <c r="F85" s="156"/>
      <c r="G85" s="156"/>
      <c r="H85" s="156"/>
      <c r="I85" s="156"/>
      <c r="J85" s="157">
        <v>0</v>
      </c>
      <c r="K85" s="158"/>
      <c r="L85" s="159"/>
      <c r="M85" s="157">
        <v>0</v>
      </c>
      <c r="N85" s="158"/>
      <c r="O85" s="159"/>
      <c r="P85" s="1"/>
    </row>
    <row r="86" spans="1:16" x14ac:dyDescent="0.25">
      <c r="A86" s="23"/>
      <c r="B86" s="23"/>
      <c r="C86" s="148" t="s">
        <v>17</v>
      </c>
      <c r="D86" s="149"/>
      <c r="E86" s="149"/>
      <c r="F86" s="149"/>
      <c r="G86" s="149"/>
      <c r="H86" s="149"/>
      <c r="I86" s="149"/>
      <c r="J86" s="151">
        <f>SUM(J83:L85)</f>
        <v>1459953.38</v>
      </c>
      <c r="K86" s="152"/>
      <c r="L86" s="153"/>
      <c r="M86" s="151">
        <f>SUM(M83:O85)</f>
        <v>2552273.12</v>
      </c>
      <c r="N86" s="152"/>
      <c r="O86" s="153"/>
      <c r="P86" s="1"/>
    </row>
    <row r="87" spans="1:1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</row>
    <row r="88" spans="1:16" x14ac:dyDescent="0.25">
      <c r="A88" s="23"/>
      <c r="B88" s="23"/>
      <c r="C88" s="10" t="s">
        <v>61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  <row r="89" spans="1:16" x14ac:dyDescent="0.25">
      <c r="A89" s="23"/>
      <c r="B89" s="23"/>
      <c r="C89" s="23"/>
      <c r="D89" s="23"/>
      <c r="E89" s="23"/>
      <c r="F89" s="23"/>
      <c r="G89" s="1"/>
      <c r="H89" s="1"/>
      <c r="I89" s="1"/>
      <c r="J89" s="1"/>
      <c r="K89" s="1"/>
      <c r="L89" s="1"/>
      <c r="M89" s="1"/>
      <c r="N89" s="1"/>
      <c r="O89" s="23"/>
      <c r="P89" s="23"/>
    </row>
    <row r="90" spans="1:16" x14ac:dyDescent="0.25">
      <c r="A90" s="23"/>
      <c r="B90" s="23"/>
      <c r="C90" s="23"/>
      <c r="D90" s="23"/>
      <c r="E90" s="23"/>
      <c r="F90" s="121" t="s">
        <v>12</v>
      </c>
      <c r="G90" s="121"/>
      <c r="H90" s="122">
        <v>2024</v>
      </c>
      <c r="I90" s="122"/>
      <c r="J90" s="122"/>
      <c r="K90" s="122">
        <v>2023</v>
      </c>
      <c r="L90" s="122"/>
      <c r="M90" s="122"/>
      <c r="N90" s="1"/>
      <c r="O90" s="23"/>
      <c r="P90" s="23"/>
    </row>
    <row r="91" spans="1:16" x14ac:dyDescent="0.25">
      <c r="A91" s="23"/>
      <c r="B91" s="23"/>
      <c r="C91" s="23"/>
      <c r="D91" s="23"/>
      <c r="E91" s="23"/>
      <c r="F91" s="166" t="s">
        <v>58</v>
      </c>
      <c r="G91" s="166"/>
      <c r="H91" s="124">
        <v>1810991.73</v>
      </c>
      <c r="I91" s="167"/>
      <c r="J91" s="167"/>
      <c r="K91" s="124">
        <v>0</v>
      </c>
      <c r="L91" s="167"/>
      <c r="M91" s="167"/>
      <c r="N91" s="1"/>
      <c r="O91" s="23"/>
      <c r="P91" s="23"/>
    </row>
    <row r="92" spans="1:16" x14ac:dyDescent="0.25">
      <c r="A92" s="23"/>
      <c r="B92" s="23"/>
      <c r="C92" s="23"/>
      <c r="D92" s="23"/>
      <c r="E92" s="23"/>
      <c r="F92" s="166" t="s">
        <v>59</v>
      </c>
      <c r="G92" s="166"/>
      <c r="H92" s="124">
        <v>741281.39</v>
      </c>
      <c r="I92" s="167"/>
      <c r="J92" s="167"/>
      <c r="K92" s="124">
        <v>0</v>
      </c>
      <c r="L92" s="167"/>
      <c r="M92" s="167"/>
      <c r="N92" s="1"/>
      <c r="O92" s="23"/>
      <c r="P92" s="23"/>
    </row>
    <row r="93" spans="1:16" x14ac:dyDescent="0.25">
      <c r="A93" s="23"/>
      <c r="B93" s="23"/>
      <c r="C93" s="23"/>
      <c r="D93" s="23"/>
      <c r="E93" s="23"/>
      <c r="F93" s="166" t="s">
        <v>60</v>
      </c>
      <c r="G93" s="166"/>
      <c r="H93" s="124">
        <v>0</v>
      </c>
      <c r="I93" s="167"/>
      <c r="J93" s="167"/>
      <c r="K93" s="124">
        <v>0</v>
      </c>
      <c r="L93" s="167"/>
      <c r="M93" s="167"/>
      <c r="N93" s="1"/>
      <c r="O93" s="23"/>
      <c r="P93" s="23"/>
    </row>
    <row r="94" spans="1:16" x14ac:dyDescent="0.25">
      <c r="A94" s="23"/>
      <c r="B94" s="23"/>
      <c r="C94" s="23"/>
      <c r="D94" s="23"/>
      <c r="E94" s="23"/>
      <c r="F94" s="132" t="s">
        <v>17</v>
      </c>
      <c r="G94" s="134"/>
      <c r="H94" s="135">
        <f>SUM(H91:J93)</f>
        <v>2552273.12</v>
      </c>
      <c r="I94" s="135"/>
      <c r="J94" s="135"/>
      <c r="K94" s="172"/>
      <c r="L94" s="172"/>
      <c r="M94" s="172"/>
      <c r="N94" s="1"/>
      <c r="O94" s="23"/>
      <c r="P94" s="23"/>
    </row>
    <row r="95" spans="1:1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1:16" x14ac:dyDescent="0.25">
      <c r="A96" s="23"/>
      <c r="B96" s="23"/>
      <c r="C96" s="17" t="s">
        <v>62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25">
      <c r="A97" s="23"/>
      <c r="B97" s="23"/>
      <c r="C97" s="17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x14ac:dyDescent="0.25">
      <c r="A98" s="23"/>
      <c r="B98" s="23"/>
      <c r="C98" s="10" t="s">
        <v>63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x14ac:dyDescent="0.25">
      <c r="A99" s="23"/>
      <c r="B99" s="23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x14ac:dyDescent="0.25">
      <c r="A100" s="23"/>
      <c r="B100" s="23"/>
      <c r="C100" s="10"/>
      <c r="D100" s="10"/>
      <c r="E100" s="10"/>
      <c r="F100" s="121" t="s">
        <v>12</v>
      </c>
      <c r="G100" s="121"/>
      <c r="H100" s="122">
        <v>2024</v>
      </c>
      <c r="I100" s="122"/>
      <c r="J100" s="122"/>
      <c r="K100" s="168"/>
      <c r="L100" s="168"/>
      <c r="M100" s="168"/>
      <c r="N100" s="10"/>
      <c r="O100" s="10"/>
      <c r="P100" s="10"/>
    </row>
    <row r="101" spans="1:16" x14ac:dyDescent="0.25">
      <c r="A101" s="23"/>
      <c r="B101" s="23"/>
      <c r="C101" s="10"/>
      <c r="D101" s="10"/>
      <c r="E101" s="10"/>
      <c r="F101" s="166" t="s">
        <v>64</v>
      </c>
      <c r="G101" s="166"/>
      <c r="H101" s="169">
        <v>365.99</v>
      </c>
      <c r="I101" s="170"/>
      <c r="J101" s="171"/>
      <c r="K101" s="24"/>
      <c r="L101" s="25"/>
      <c r="M101" s="25"/>
      <c r="N101" s="10"/>
      <c r="O101" s="10"/>
      <c r="P101" s="10"/>
    </row>
    <row r="102" spans="1:16" x14ac:dyDescent="0.25">
      <c r="A102" s="23"/>
      <c r="B102" s="23"/>
      <c r="C102" s="10"/>
      <c r="D102" s="10"/>
      <c r="E102" s="10"/>
      <c r="F102" s="166" t="s">
        <v>65</v>
      </c>
      <c r="G102" s="166"/>
      <c r="H102" s="169">
        <v>221.25</v>
      </c>
      <c r="I102" s="170"/>
      <c r="J102" s="171"/>
      <c r="K102" s="24"/>
      <c r="L102" s="25"/>
      <c r="M102" s="25"/>
      <c r="N102" s="10"/>
      <c r="O102" s="10"/>
      <c r="P102" s="10"/>
    </row>
    <row r="103" spans="1:16" x14ac:dyDescent="0.25">
      <c r="A103" s="23"/>
      <c r="B103" s="23"/>
      <c r="C103" s="10"/>
      <c r="D103" s="10"/>
      <c r="E103" s="10"/>
      <c r="F103" s="166" t="s">
        <v>66</v>
      </c>
      <c r="G103" s="166"/>
      <c r="H103" s="169">
        <v>310</v>
      </c>
      <c r="I103" s="170"/>
      <c r="J103" s="171"/>
      <c r="K103" s="24"/>
      <c r="L103" s="25"/>
      <c r="M103" s="25"/>
      <c r="N103" s="10"/>
      <c r="O103" s="10"/>
      <c r="P103" s="10"/>
    </row>
    <row r="104" spans="1:16" x14ac:dyDescent="0.25">
      <c r="A104" s="23"/>
      <c r="B104" s="23"/>
      <c r="C104" s="10"/>
      <c r="D104" s="10"/>
      <c r="E104" s="10"/>
      <c r="F104" s="166" t="s">
        <v>67</v>
      </c>
      <c r="G104" s="166"/>
      <c r="H104" s="169">
        <v>155</v>
      </c>
      <c r="I104" s="170"/>
      <c r="J104" s="171"/>
      <c r="K104" s="24"/>
      <c r="L104" s="25"/>
      <c r="M104" s="25"/>
      <c r="N104" s="10"/>
      <c r="O104" s="10"/>
      <c r="P104" s="10"/>
    </row>
    <row r="105" spans="1:16" x14ac:dyDescent="0.25">
      <c r="A105" s="23"/>
      <c r="B105" s="23"/>
      <c r="C105" s="10"/>
      <c r="D105" s="10"/>
      <c r="E105" s="10"/>
      <c r="F105" s="166" t="s">
        <v>68</v>
      </c>
      <c r="G105" s="166"/>
      <c r="H105" s="169">
        <v>310</v>
      </c>
      <c r="I105" s="170"/>
      <c r="J105" s="171"/>
      <c r="K105" s="24"/>
      <c r="L105" s="25"/>
      <c r="M105" s="25"/>
      <c r="N105" s="10"/>
      <c r="O105" s="10"/>
      <c r="P105" s="10"/>
    </row>
    <row r="106" spans="1:16" x14ac:dyDescent="0.25">
      <c r="A106" s="23"/>
      <c r="B106" s="23"/>
      <c r="C106" s="10"/>
      <c r="D106" s="10"/>
      <c r="E106" s="10"/>
      <c r="F106" s="166" t="s">
        <v>69</v>
      </c>
      <c r="G106" s="166"/>
      <c r="H106" s="169">
        <v>51.98</v>
      </c>
      <c r="I106" s="170"/>
      <c r="J106" s="171"/>
      <c r="K106" s="24"/>
      <c r="L106" s="25"/>
      <c r="M106" s="25"/>
      <c r="N106" s="10"/>
      <c r="O106" s="10"/>
      <c r="P106" s="10"/>
    </row>
    <row r="107" spans="1:16" x14ac:dyDescent="0.25">
      <c r="A107" s="23"/>
      <c r="B107" s="23"/>
      <c r="C107" s="10"/>
      <c r="D107" s="10"/>
      <c r="E107" s="10"/>
      <c r="F107" s="166" t="s">
        <v>70</v>
      </c>
      <c r="G107" s="166"/>
      <c r="H107" s="169">
        <v>30.81</v>
      </c>
      <c r="I107" s="170"/>
      <c r="J107" s="171"/>
      <c r="K107" s="24"/>
      <c r="L107" s="25"/>
      <c r="M107" s="25"/>
      <c r="N107" s="10"/>
      <c r="O107" s="10"/>
      <c r="P107" s="10"/>
    </row>
    <row r="108" spans="1:16" x14ac:dyDescent="0.25">
      <c r="A108" s="23"/>
      <c r="B108" s="23"/>
      <c r="C108" s="10"/>
      <c r="D108" s="10"/>
      <c r="E108" s="10"/>
      <c r="F108" s="166" t="s">
        <v>71</v>
      </c>
      <c r="G108" s="166"/>
      <c r="H108" s="169">
        <v>155</v>
      </c>
      <c r="I108" s="170"/>
      <c r="J108" s="171"/>
      <c r="K108" s="24"/>
      <c r="L108" s="25"/>
      <c r="M108" s="25"/>
      <c r="N108" s="10"/>
      <c r="O108" s="10"/>
      <c r="P108" s="10"/>
    </row>
    <row r="109" spans="1:16" x14ac:dyDescent="0.25">
      <c r="A109" s="23"/>
      <c r="B109" s="23"/>
      <c r="C109" s="10"/>
      <c r="D109" s="10"/>
      <c r="E109" s="10"/>
      <c r="F109" s="166" t="s">
        <v>72</v>
      </c>
      <c r="G109" s="166"/>
      <c r="H109" s="169">
        <v>0</v>
      </c>
      <c r="I109" s="170"/>
      <c r="J109" s="171"/>
      <c r="K109" s="24"/>
      <c r="L109" s="25"/>
      <c r="M109" s="25"/>
      <c r="N109" s="10"/>
      <c r="O109" s="10"/>
      <c r="P109" s="10"/>
    </row>
    <row r="110" spans="1:16" x14ac:dyDescent="0.25">
      <c r="A110" s="23"/>
      <c r="B110" s="23"/>
      <c r="C110" s="10"/>
      <c r="D110" s="10"/>
      <c r="E110" s="10"/>
      <c r="F110" s="166" t="s">
        <v>73</v>
      </c>
      <c r="G110" s="166"/>
      <c r="H110" s="169">
        <v>0</v>
      </c>
      <c r="I110" s="170"/>
      <c r="J110" s="171"/>
      <c r="K110" s="173"/>
      <c r="L110" s="174"/>
      <c r="M110" s="174"/>
      <c r="N110" s="10"/>
      <c r="O110" s="10"/>
      <c r="P110" s="10"/>
    </row>
    <row r="111" spans="1:16" x14ac:dyDescent="0.25">
      <c r="A111" s="23"/>
      <c r="B111" s="23"/>
      <c r="C111" s="10"/>
      <c r="D111" s="10"/>
      <c r="E111" s="10"/>
      <c r="F111" s="26" t="s">
        <v>74</v>
      </c>
      <c r="G111" s="26"/>
      <c r="H111" s="169">
        <v>0</v>
      </c>
      <c r="I111" s="170"/>
      <c r="J111" s="171"/>
      <c r="K111" s="173"/>
      <c r="L111" s="174"/>
      <c r="M111" s="174"/>
      <c r="N111" s="10"/>
      <c r="O111" s="10"/>
      <c r="P111" s="10"/>
    </row>
    <row r="112" spans="1:16" x14ac:dyDescent="0.25">
      <c r="A112" s="23"/>
      <c r="B112" s="23"/>
      <c r="C112" s="10"/>
      <c r="D112" s="10"/>
      <c r="E112" s="10"/>
      <c r="F112" s="26" t="s">
        <v>75</v>
      </c>
      <c r="G112" s="26"/>
      <c r="H112" s="169">
        <v>135768.29</v>
      </c>
      <c r="I112" s="170"/>
      <c r="J112" s="171"/>
      <c r="K112" s="24"/>
      <c r="L112" s="25"/>
      <c r="M112" s="25"/>
      <c r="N112" s="10"/>
      <c r="O112" s="10"/>
      <c r="P112" s="10"/>
    </row>
    <row r="113" spans="1:16" x14ac:dyDescent="0.25">
      <c r="A113" s="23"/>
      <c r="B113" s="23"/>
      <c r="C113" s="10"/>
      <c r="D113" s="10"/>
      <c r="E113" s="10"/>
      <c r="F113" s="26" t="s">
        <v>76</v>
      </c>
      <c r="G113" s="26"/>
      <c r="H113" s="169">
        <v>615976.79</v>
      </c>
      <c r="I113" s="170"/>
      <c r="J113" s="171"/>
      <c r="K113" s="24"/>
      <c r="L113" s="25"/>
      <c r="M113" s="25"/>
      <c r="N113" s="10"/>
      <c r="O113" s="10"/>
      <c r="P113" s="10"/>
    </row>
    <row r="114" spans="1:16" x14ac:dyDescent="0.25">
      <c r="A114" s="23"/>
      <c r="B114" s="23"/>
      <c r="C114" s="10"/>
      <c r="D114" s="10"/>
      <c r="E114" s="10"/>
      <c r="F114" s="166" t="s">
        <v>77</v>
      </c>
      <c r="G114" s="166"/>
      <c r="H114" s="169">
        <v>706608.27</v>
      </c>
      <c r="I114" s="170"/>
      <c r="J114" s="171"/>
      <c r="K114" s="173"/>
      <c r="L114" s="174"/>
      <c r="M114" s="174"/>
      <c r="N114" s="10"/>
      <c r="O114" s="10"/>
      <c r="P114" s="10"/>
    </row>
    <row r="115" spans="1:16" x14ac:dyDescent="0.25">
      <c r="A115" s="23"/>
      <c r="B115" s="23"/>
      <c r="C115" s="10"/>
      <c r="D115" s="10"/>
      <c r="E115" s="10"/>
      <c r="F115" s="132" t="s">
        <v>17</v>
      </c>
      <c r="G115" s="134"/>
      <c r="H115" s="175">
        <f>SUM(H101:J114)</f>
        <v>1459953.3800000001</v>
      </c>
      <c r="I115" s="175"/>
      <c r="J115" s="175"/>
      <c r="K115" s="176"/>
      <c r="L115" s="176"/>
      <c r="M115" s="176"/>
      <c r="N115" s="10"/>
      <c r="O115" s="10"/>
      <c r="P115" s="10"/>
    </row>
    <row r="116" spans="1:16" x14ac:dyDescent="0.25">
      <c r="A116" s="23"/>
      <c r="B116" s="23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x14ac:dyDescent="0.25">
      <c r="A117" s="23"/>
      <c r="B117" s="23"/>
      <c r="C117" s="27" t="s">
        <v>78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25">
      <c r="A118" s="23"/>
      <c r="B118" s="23"/>
      <c r="C118" s="27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25">
      <c r="A119" s="23"/>
      <c r="B119" s="23"/>
      <c r="C119" s="147" t="s">
        <v>79</v>
      </c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</row>
    <row r="120" spans="1:16" x14ac:dyDescent="0.25">
      <c r="A120" s="23"/>
      <c r="B120" s="23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</row>
    <row r="121" spans="1:16" x14ac:dyDescent="0.25">
      <c r="A121" s="23"/>
      <c r="B121" s="23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</row>
    <row r="122" spans="1:16" x14ac:dyDescent="0.25">
      <c r="A122" s="23"/>
      <c r="B122" s="23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5">
      <c r="A123" s="21"/>
      <c r="B123" s="22" t="s">
        <v>80</v>
      </c>
      <c r="C123" s="160" t="s">
        <v>81</v>
      </c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</row>
    <row r="124" spans="1:16" x14ac:dyDescent="0.25">
      <c r="A124" s="9"/>
      <c r="B124" s="9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</row>
    <row r="125" spans="1:16" x14ac:dyDescent="0.25">
      <c r="A125" s="9"/>
      <c r="B125" s="9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</row>
    <row r="126" spans="1:16" x14ac:dyDescent="0.25">
      <c r="A126" s="21"/>
      <c r="B126" s="21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</row>
    <row r="127" spans="1:16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 x14ac:dyDescent="0.25">
      <c r="A128" s="29"/>
      <c r="B128" s="29"/>
      <c r="C128" s="29"/>
      <c r="D128" s="29"/>
      <c r="E128" s="29"/>
      <c r="F128" s="121" t="s">
        <v>12</v>
      </c>
      <c r="G128" s="121"/>
      <c r="H128" s="121"/>
      <c r="I128" s="121"/>
      <c r="J128" s="121"/>
      <c r="K128" s="122" t="s">
        <v>20</v>
      </c>
      <c r="L128" s="122"/>
      <c r="M128" s="122"/>
      <c r="N128" s="29"/>
      <c r="O128" s="29"/>
      <c r="P128" s="29"/>
    </row>
    <row r="129" spans="1:16" x14ac:dyDescent="0.25">
      <c r="A129" s="29"/>
      <c r="B129" s="29"/>
      <c r="C129" s="29"/>
      <c r="D129" s="29"/>
      <c r="E129" s="29"/>
      <c r="F129" s="123" t="s">
        <v>82</v>
      </c>
      <c r="G129" s="123"/>
      <c r="H129" s="123"/>
      <c r="I129" s="123"/>
      <c r="J129" s="123"/>
      <c r="K129" s="124">
        <v>0</v>
      </c>
      <c r="L129" s="123"/>
      <c r="M129" s="123"/>
      <c r="N129" s="29"/>
      <c r="O129" s="29"/>
      <c r="P129" s="29"/>
    </row>
    <row r="130" spans="1:16" x14ac:dyDescent="0.25">
      <c r="A130" s="29"/>
      <c r="B130" s="29"/>
      <c r="C130" s="29"/>
      <c r="D130" s="29"/>
      <c r="E130" s="29"/>
      <c r="F130" s="123" t="s">
        <v>83</v>
      </c>
      <c r="G130" s="123"/>
      <c r="H130" s="123"/>
      <c r="I130" s="123"/>
      <c r="J130" s="123"/>
      <c r="K130" s="124">
        <v>34041.449999999997</v>
      </c>
      <c r="L130" s="123"/>
      <c r="M130" s="123"/>
      <c r="N130" s="29"/>
      <c r="O130" s="29"/>
      <c r="P130" s="29"/>
    </row>
    <row r="131" spans="1:16" x14ac:dyDescent="0.25">
      <c r="A131" s="29"/>
      <c r="B131" s="29"/>
      <c r="C131" s="29"/>
      <c r="D131" s="29"/>
      <c r="E131" s="29"/>
      <c r="F131" s="123" t="s">
        <v>84</v>
      </c>
      <c r="G131" s="123"/>
      <c r="H131" s="123"/>
      <c r="I131" s="123"/>
      <c r="J131" s="123"/>
      <c r="K131" s="124">
        <v>1250000</v>
      </c>
      <c r="L131" s="123"/>
      <c r="M131" s="123"/>
      <c r="N131" s="29"/>
      <c r="O131" s="29"/>
      <c r="P131" s="29"/>
    </row>
    <row r="132" spans="1:16" x14ac:dyDescent="0.25">
      <c r="A132" s="29"/>
      <c r="B132" s="29"/>
      <c r="C132" s="29"/>
      <c r="D132" s="29"/>
      <c r="E132" s="29"/>
      <c r="F132" s="148" t="s">
        <v>17</v>
      </c>
      <c r="G132" s="149"/>
      <c r="H132" s="149"/>
      <c r="I132" s="149"/>
      <c r="J132" s="150"/>
      <c r="K132" s="151">
        <f>SUM(K129:M131)</f>
        <v>1284041.45</v>
      </c>
      <c r="L132" s="152"/>
      <c r="M132" s="153"/>
      <c r="N132" s="29"/>
      <c r="O132" s="29"/>
      <c r="P132" s="29"/>
    </row>
    <row r="133" spans="1:16" x14ac:dyDescent="0.25">
      <c r="A133" s="29"/>
      <c r="B133" s="29"/>
      <c r="C133" s="29"/>
      <c r="D133" s="29"/>
      <c r="E133" s="29"/>
      <c r="F133" s="30"/>
      <c r="G133" s="30"/>
      <c r="H133" s="30"/>
      <c r="I133" s="30"/>
      <c r="J133" s="30"/>
      <c r="K133" s="31"/>
      <c r="L133" s="31"/>
      <c r="M133" s="31"/>
      <c r="N133" s="29"/>
      <c r="O133" s="29"/>
      <c r="P133" s="29"/>
    </row>
    <row r="134" spans="1:16" x14ac:dyDescent="0.25">
      <c r="A134" s="23"/>
      <c r="B134" s="5" t="s">
        <v>7</v>
      </c>
      <c r="C134" s="4" t="s">
        <v>85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</row>
    <row r="135" spans="1:16" x14ac:dyDescent="0.25">
      <c r="A135" s="23"/>
      <c r="B135" s="5"/>
      <c r="C135" s="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</row>
    <row r="136" spans="1:16" x14ac:dyDescent="0.25">
      <c r="A136" s="32"/>
      <c r="B136" s="33" t="s">
        <v>86</v>
      </c>
      <c r="C136" s="160" t="s">
        <v>87</v>
      </c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</row>
    <row r="137" spans="1:16" x14ac:dyDescent="0.25">
      <c r="A137" s="32"/>
      <c r="B137" s="32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</row>
    <row r="138" spans="1:16" x14ac:dyDescent="0.25">
      <c r="A138" s="32"/>
      <c r="B138" s="32"/>
      <c r="C138" s="160" t="s">
        <v>88</v>
      </c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</row>
    <row r="139" spans="1:16" x14ac:dyDescent="0.25">
      <c r="A139" s="34"/>
      <c r="B139" s="34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</row>
    <row r="140" spans="1:16" x14ac:dyDescent="0.25">
      <c r="A140" s="34"/>
      <c r="B140" s="34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 x14ac:dyDescent="0.25">
      <c r="A141" s="9"/>
      <c r="B141" s="7" t="s">
        <v>89</v>
      </c>
      <c r="C141" s="120" t="s">
        <v>90</v>
      </c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</row>
    <row r="142" spans="1:16" x14ac:dyDescent="0.25">
      <c r="A142" s="35"/>
      <c r="B142" s="9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</row>
    <row r="143" spans="1:16" x14ac:dyDescent="0.25">
      <c r="A143" s="4"/>
      <c r="B143" s="1"/>
      <c r="C143" s="11"/>
      <c r="D143" s="11"/>
      <c r="E143" s="11"/>
      <c r="F143" s="180" t="s">
        <v>91</v>
      </c>
      <c r="G143" s="181"/>
      <c r="H143" s="181"/>
      <c r="I143" s="181"/>
      <c r="J143" s="181"/>
      <c r="K143" s="181"/>
      <c r="L143" s="181"/>
      <c r="M143" s="182"/>
      <c r="N143" s="11"/>
      <c r="O143" s="11"/>
      <c r="P143" s="11"/>
    </row>
    <row r="144" spans="1:16" x14ac:dyDescent="0.25">
      <c r="A144" s="4"/>
      <c r="B144" s="1"/>
      <c r="C144" s="11"/>
      <c r="D144" s="11"/>
      <c r="E144" s="11"/>
      <c r="F144" s="36"/>
      <c r="G144" s="36"/>
      <c r="H144" s="36"/>
      <c r="I144" s="36"/>
      <c r="J144" s="36"/>
      <c r="K144" s="36"/>
      <c r="L144" s="36"/>
      <c r="M144" s="36"/>
      <c r="N144" s="11"/>
      <c r="O144" s="11"/>
      <c r="P144" s="11"/>
    </row>
    <row r="145" spans="1:16" x14ac:dyDescent="0.25">
      <c r="A145" s="37"/>
      <c r="B145" s="5" t="s">
        <v>7</v>
      </c>
      <c r="C145" s="4" t="s">
        <v>92</v>
      </c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</row>
    <row r="146" spans="1:16" x14ac:dyDescent="0.25">
      <c r="A146" s="37"/>
      <c r="B146" s="5"/>
      <c r="C146" s="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</row>
    <row r="147" spans="1:16" x14ac:dyDescent="0.25">
      <c r="A147" s="32"/>
      <c r="B147" s="33" t="s">
        <v>93</v>
      </c>
      <c r="C147" s="160" t="s">
        <v>94</v>
      </c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</row>
    <row r="148" spans="1:16" x14ac:dyDescent="0.25">
      <c r="A148" s="38"/>
      <c r="B148" s="9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</row>
    <row r="149" spans="1:16" x14ac:dyDescent="0.25">
      <c r="A149" s="38"/>
      <c r="B149" s="9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 x14ac:dyDescent="0.25">
      <c r="A150" s="39"/>
      <c r="B150" s="40" t="s">
        <v>95</v>
      </c>
      <c r="C150" s="41" t="s">
        <v>96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1:16" x14ac:dyDescent="0.25">
      <c r="A151" s="11"/>
      <c r="B151" s="42"/>
      <c r="C151" s="43"/>
      <c r="D151" s="11"/>
      <c r="E151" s="11"/>
      <c r="F151" s="180" t="s">
        <v>97</v>
      </c>
      <c r="G151" s="181"/>
      <c r="H151" s="181"/>
      <c r="I151" s="181"/>
      <c r="J151" s="181"/>
      <c r="K151" s="181"/>
      <c r="L151" s="181"/>
      <c r="M151" s="182"/>
      <c r="N151" s="11"/>
      <c r="O151" s="11"/>
      <c r="P151" s="11"/>
    </row>
    <row r="152" spans="1:16" x14ac:dyDescent="0.25">
      <c r="A152" s="11"/>
      <c r="B152" s="42"/>
      <c r="C152" s="43"/>
      <c r="D152" s="11"/>
      <c r="E152" s="11"/>
      <c r="F152" s="36"/>
      <c r="G152" s="36"/>
      <c r="H152" s="36"/>
      <c r="I152" s="36"/>
      <c r="J152" s="36"/>
      <c r="K152" s="36"/>
      <c r="L152" s="36"/>
      <c r="M152" s="36"/>
      <c r="N152" s="11"/>
      <c r="O152" s="11"/>
      <c r="P152" s="11"/>
    </row>
    <row r="153" spans="1:16" x14ac:dyDescent="0.25">
      <c r="A153" s="11"/>
      <c r="B153" s="5" t="s">
        <v>7</v>
      </c>
      <c r="C153" s="4" t="s">
        <v>98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 x14ac:dyDescent="0.25">
      <c r="A154" s="11"/>
      <c r="B154" s="5"/>
      <c r="C154" s="4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 x14ac:dyDescent="0.25">
      <c r="A155" s="9"/>
      <c r="B155" s="7" t="s">
        <v>99</v>
      </c>
      <c r="C155" s="120" t="s">
        <v>100</v>
      </c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</row>
    <row r="156" spans="1:16" x14ac:dyDescent="0.25">
      <c r="A156" s="9"/>
      <c r="B156" s="7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</row>
    <row r="157" spans="1:16" x14ac:dyDescent="0.25">
      <c r="A157" s="21"/>
      <c r="B157" s="21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</row>
    <row r="158" spans="1:16" x14ac:dyDescent="0.25">
      <c r="A158" s="21"/>
      <c r="B158" s="21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</row>
    <row r="159" spans="1:16" x14ac:dyDescent="0.25">
      <c r="A159" s="38"/>
      <c r="B159" s="7" t="s">
        <v>101</v>
      </c>
      <c r="C159" s="120" t="s">
        <v>102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</row>
    <row r="160" spans="1:16" x14ac:dyDescent="0.25">
      <c r="A160" s="4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45" t="s">
        <v>103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 x14ac:dyDescent="0.25">
      <c r="A162" s="1"/>
      <c r="B162" s="1"/>
      <c r="C162" s="45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x14ac:dyDescent="0.25">
      <c r="A163" s="1"/>
      <c r="B163" s="1"/>
      <c r="C163" s="18" t="s">
        <v>104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 x14ac:dyDescent="0.25">
      <c r="A164" s="1"/>
      <c r="B164" s="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x14ac:dyDescent="0.25">
      <c r="A165" s="1"/>
      <c r="B165" s="1"/>
      <c r="C165" s="177" t="s">
        <v>12</v>
      </c>
      <c r="D165" s="178"/>
      <c r="E165" s="178"/>
      <c r="F165" s="178"/>
      <c r="G165" s="178"/>
      <c r="H165" s="178"/>
      <c r="I165" s="178"/>
      <c r="J165" s="179"/>
      <c r="K165" s="122">
        <v>2024</v>
      </c>
      <c r="L165" s="122"/>
      <c r="M165" s="122"/>
      <c r="N165" s="122">
        <v>2023</v>
      </c>
      <c r="O165" s="122"/>
      <c r="P165" s="122"/>
    </row>
    <row r="166" spans="1:16" x14ac:dyDescent="0.25">
      <c r="A166" s="1"/>
      <c r="B166" s="1"/>
      <c r="C166" s="126" t="s">
        <v>105</v>
      </c>
      <c r="D166" s="126"/>
      <c r="E166" s="126"/>
      <c r="F166" s="126"/>
      <c r="G166" s="126"/>
      <c r="H166" s="126"/>
      <c r="I166" s="126"/>
      <c r="J166" s="126"/>
      <c r="K166" s="125">
        <v>14849641.4</v>
      </c>
      <c r="L166" s="126"/>
      <c r="M166" s="126"/>
      <c r="N166" s="125">
        <v>14849641.4</v>
      </c>
      <c r="O166" s="126"/>
      <c r="P166" s="126"/>
    </row>
    <row r="167" spans="1:16" x14ac:dyDescent="0.25">
      <c r="A167" s="1"/>
      <c r="B167" s="1"/>
      <c r="C167" s="126" t="s">
        <v>106</v>
      </c>
      <c r="D167" s="126"/>
      <c r="E167" s="126"/>
      <c r="F167" s="126"/>
      <c r="G167" s="126"/>
      <c r="H167" s="126"/>
      <c r="I167" s="126"/>
      <c r="J167" s="126"/>
      <c r="K167" s="125">
        <v>229513582.38</v>
      </c>
      <c r="L167" s="126"/>
      <c r="M167" s="126"/>
      <c r="N167" s="125">
        <v>229513582.38</v>
      </c>
      <c r="O167" s="126"/>
      <c r="P167" s="126"/>
    </row>
    <row r="168" spans="1:16" x14ac:dyDescent="0.25">
      <c r="A168" s="1"/>
      <c r="B168" s="1"/>
      <c r="C168" s="148" t="s">
        <v>107</v>
      </c>
      <c r="D168" s="149"/>
      <c r="E168" s="149"/>
      <c r="F168" s="149"/>
      <c r="G168" s="149"/>
      <c r="H168" s="149"/>
      <c r="I168" s="149"/>
      <c r="J168" s="150"/>
      <c r="K168" s="175">
        <f>SUM(K166:M167)</f>
        <v>244363223.78</v>
      </c>
      <c r="L168" s="175"/>
      <c r="M168" s="175"/>
      <c r="N168" s="175">
        <f>SUM(N166:P167)</f>
        <v>244363223.78</v>
      </c>
      <c r="O168" s="175"/>
      <c r="P168" s="175"/>
    </row>
    <row r="169" spans="1:16" x14ac:dyDescent="0.25">
      <c r="A169" s="1"/>
      <c r="B169" s="1"/>
      <c r="C169" s="11"/>
      <c r="D169" s="46"/>
      <c r="E169" s="46"/>
      <c r="F169" s="46"/>
      <c r="G169" s="46"/>
      <c r="H169" s="46"/>
      <c r="I169" s="46"/>
      <c r="J169" s="46"/>
      <c r="K169" s="46"/>
      <c r="L169" s="47"/>
      <c r="M169" s="47"/>
      <c r="N169" s="47"/>
      <c r="O169" s="47"/>
      <c r="P169" s="47"/>
    </row>
    <row r="170" spans="1:16" x14ac:dyDescent="0.25">
      <c r="A170" s="1"/>
      <c r="B170" s="1"/>
      <c r="C170" s="27" t="s">
        <v>108</v>
      </c>
      <c r="D170" s="46"/>
      <c r="E170" s="46"/>
      <c r="F170" s="46"/>
      <c r="G170" s="46"/>
      <c r="H170" s="46"/>
      <c r="I170" s="46"/>
      <c r="J170" s="46"/>
      <c r="K170" s="46"/>
      <c r="L170" s="47"/>
      <c r="M170" s="47"/>
      <c r="N170" s="47"/>
      <c r="O170" s="47"/>
      <c r="P170" s="47"/>
    </row>
    <row r="171" spans="1:16" x14ac:dyDescent="0.25">
      <c r="A171" s="1"/>
      <c r="B171" s="1"/>
      <c r="C171" s="27"/>
      <c r="D171" s="46"/>
      <c r="E171" s="46"/>
      <c r="F171" s="46"/>
      <c r="G171" s="46"/>
      <c r="H171" s="46"/>
      <c r="I171" s="46"/>
      <c r="J171" s="46"/>
      <c r="K171" s="46"/>
      <c r="L171" s="47"/>
      <c r="M171" s="47"/>
      <c r="N171" s="47"/>
      <c r="O171" s="47"/>
      <c r="P171" s="47"/>
    </row>
    <row r="172" spans="1:16" x14ac:dyDescent="0.25">
      <c r="A172" s="1"/>
      <c r="B172" s="1"/>
      <c r="C172" s="18" t="s">
        <v>109</v>
      </c>
      <c r="D172" s="46"/>
      <c r="E172" s="46"/>
      <c r="F172" s="46"/>
      <c r="G172" s="46"/>
      <c r="H172" s="46"/>
      <c r="I172" s="46"/>
      <c r="J172" s="46"/>
      <c r="K172" s="46"/>
      <c r="L172" s="47"/>
      <c r="M172" s="47"/>
      <c r="N172" s="47"/>
      <c r="O172" s="47"/>
      <c r="P172" s="47"/>
    </row>
    <row r="173" spans="1:16" x14ac:dyDescent="0.25">
      <c r="A173" s="1"/>
      <c r="B173" s="1"/>
      <c r="C173" s="11"/>
      <c r="D173" s="46"/>
      <c r="E173" s="46"/>
      <c r="F173" s="46"/>
      <c r="G173" s="46"/>
      <c r="H173" s="46"/>
      <c r="I173" s="46"/>
      <c r="J173" s="46"/>
      <c r="K173" s="46"/>
      <c r="L173" s="47"/>
      <c r="M173" s="47"/>
      <c r="N173" s="47"/>
      <c r="O173" s="47"/>
      <c r="P173" s="47"/>
    </row>
    <row r="174" spans="1:16" x14ac:dyDescent="0.25">
      <c r="A174" s="1"/>
      <c r="B174" s="1"/>
      <c r="C174" s="1"/>
      <c r="D174" s="121" t="s">
        <v>12</v>
      </c>
      <c r="E174" s="121"/>
      <c r="F174" s="121"/>
      <c r="G174" s="121"/>
      <c r="H174" s="121"/>
      <c r="I174" s="121"/>
      <c r="J174" s="122">
        <v>2024</v>
      </c>
      <c r="K174" s="122"/>
      <c r="L174" s="122"/>
      <c r="M174" s="122">
        <v>2023</v>
      </c>
      <c r="N174" s="122"/>
      <c r="O174" s="122"/>
      <c r="P174" s="1"/>
    </row>
    <row r="175" spans="1:16" x14ac:dyDescent="0.25">
      <c r="A175" s="1"/>
      <c r="B175" s="1"/>
      <c r="C175" s="1"/>
      <c r="D175" s="126" t="s">
        <v>110</v>
      </c>
      <c r="E175" s="126"/>
      <c r="F175" s="126"/>
      <c r="G175" s="126"/>
      <c r="H175" s="126"/>
      <c r="I175" s="126"/>
      <c r="J175" s="125">
        <v>46187049.649999999</v>
      </c>
      <c r="K175" s="126"/>
      <c r="L175" s="126"/>
      <c r="M175" s="125">
        <v>42538028.439999998</v>
      </c>
      <c r="N175" s="126"/>
      <c r="O175" s="126"/>
      <c r="P175" s="1"/>
    </row>
    <row r="176" spans="1:16" x14ac:dyDescent="0.25">
      <c r="A176" s="1"/>
      <c r="B176" s="1"/>
      <c r="C176" s="1"/>
      <c r="D176" s="126" t="s">
        <v>111</v>
      </c>
      <c r="E176" s="126"/>
      <c r="F176" s="126"/>
      <c r="G176" s="126"/>
      <c r="H176" s="126"/>
      <c r="I176" s="126"/>
      <c r="J176" s="125">
        <v>34507139.380000003</v>
      </c>
      <c r="K176" s="126"/>
      <c r="L176" s="126"/>
      <c r="M176" s="125">
        <v>32957123.379999999</v>
      </c>
      <c r="N176" s="126"/>
      <c r="O176" s="126"/>
      <c r="P176" s="1"/>
    </row>
    <row r="177" spans="1:16" x14ac:dyDescent="0.25">
      <c r="A177" s="1"/>
      <c r="B177" s="1"/>
      <c r="C177" s="1"/>
      <c r="D177" s="126" t="s">
        <v>112</v>
      </c>
      <c r="E177" s="126"/>
      <c r="F177" s="126"/>
      <c r="G177" s="126"/>
      <c r="H177" s="126"/>
      <c r="I177" s="126"/>
      <c r="J177" s="125">
        <v>6292346.5599999996</v>
      </c>
      <c r="K177" s="126"/>
      <c r="L177" s="126"/>
      <c r="M177" s="125">
        <v>5462246.5599999996</v>
      </c>
      <c r="N177" s="126"/>
      <c r="O177" s="126"/>
      <c r="P177" s="1"/>
    </row>
    <row r="178" spans="1:16" x14ac:dyDescent="0.25">
      <c r="A178" s="1"/>
      <c r="B178" s="1"/>
      <c r="C178" s="1"/>
      <c r="D178" s="126" t="s">
        <v>113</v>
      </c>
      <c r="E178" s="126"/>
      <c r="F178" s="126"/>
      <c r="G178" s="126"/>
      <c r="H178" s="126"/>
      <c r="I178" s="126"/>
      <c r="J178" s="125">
        <v>31815686.219999999</v>
      </c>
      <c r="K178" s="126"/>
      <c r="L178" s="126"/>
      <c r="M178" s="125">
        <v>31216867.600000001</v>
      </c>
      <c r="N178" s="126"/>
      <c r="O178" s="126"/>
      <c r="P178" s="1"/>
    </row>
    <row r="179" spans="1:16" x14ac:dyDescent="0.25">
      <c r="A179" s="1"/>
      <c r="B179" s="1"/>
      <c r="C179" s="1"/>
      <c r="D179" s="183" t="s">
        <v>114</v>
      </c>
      <c r="E179" s="183"/>
      <c r="F179" s="183"/>
      <c r="G179" s="183"/>
      <c r="H179" s="183"/>
      <c r="I179" s="183"/>
      <c r="J179" s="175">
        <f>SUM(J175:L178)</f>
        <v>118802221.81</v>
      </c>
      <c r="K179" s="175"/>
      <c r="L179" s="175"/>
      <c r="M179" s="175">
        <f>SUM(M175:O178)</f>
        <v>112174265.97999999</v>
      </c>
      <c r="N179" s="175"/>
      <c r="O179" s="175"/>
      <c r="P179" s="1"/>
    </row>
    <row r="180" spans="1:16" x14ac:dyDescent="0.25">
      <c r="A180" s="1"/>
      <c r="B180" s="1"/>
      <c r="C180" s="1"/>
      <c r="D180" s="126" t="s">
        <v>115</v>
      </c>
      <c r="E180" s="126"/>
      <c r="F180" s="126"/>
      <c r="G180" s="126"/>
      <c r="H180" s="126"/>
      <c r="I180" s="126"/>
      <c r="J180" s="125">
        <v>2425332.36</v>
      </c>
      <c r="K180" s="126"/>
      <c r="L180" s="126"/>
      <c r="M180" s="125">
        <v>2425332.36</v>
      </c>
      <c r="N180" s="126"/>
      <c r="O180" s="126"/>
      <c r="P180" s="1"/>
    </row>
    <row r="181" spans="1:16" x14ac:dyDescent="0.25">
      <c r="A181" s="1"/>
      <c r="B181" s="1"/>
      <c r="C181" s="1"/>
      <c r="D181" s="126" t="s">
        <v>116</v>
      </c>
      <c r="E181" s="126"/>
      <c r="F181" s="126"/>
      <c r="G181" s="126"/>
      <c r="H181" s="126"/>
      <c r="I181" s="126"/>
      <c r="J181" s="125">
        <v>7351.95</v>
      </c>
      <c r="K181" s="126"/>
      <c r="L181" s="126"/>
      <c r="M181" s="125">
        <v>7351.95</v>
      </c>
      <c r="N181" s="126"/>
      <c r="O181" s="126"/>
      <c r="P181" s="1"/>
    </row>
    <row r="182" spans="1:16" x14ac:dyDescent="0.25">
      <c r="A182" s="1"/>
      <c r="B182" s="1"/>
      <c r="C182" s="1"/>
      <c r="D182" s="126" t="s">
        <v>117</v>
      </c>
      <c r="E182" s="126"/>
      <c r="F182" s="126"/>
      <c r="G182" s="126"/>
      <c r="H182" s="126"/>
      <c r="I182" s="126"/>
      <c r="J182" s="125">
        <v>368868.4</v>
      </c>
      <c r="K182" s="126"/>
      <c r="L182" s="126"/>
      <c r="M182" s="125">
        <v>368868.4</v>
      </c>
      <c r="N182" s="126"/>
      <c r="O182" s="126"/>
      <c r="P182" s="1"/>
    </row>
    <row r="183" spans="1:16" x14ac:dyDescent="0.25">
      <c r="A183" s="1"/>
      <c r="B183" s="1"/>
      <c r="C183" s="1"/>
      <c r="D183" s="183" t="s">
        <v>118</v>
      </c>
      <c r="E183" s="183"/>
      <c r="F183" s="183"/>
      <c r="G183" s="183"/>
      <c r="H183" s="183"/>
      <c r="I183" s="183"/>
      <c r="J183" s="175">
        <f>SUM(J180:L182)</f>
        <v>2801552.71</v>
      </c>
      <c r="K183" s="175"/>
      <c r="L183" s="175"/>
      <c r="M183" s="175">
        <f>SUM(M180:O182)</f>
        <v>2801552.71</v>
      </c>
      <c r="N183" s="175"/>
      <c r="O183" s="175"/>
      <c r="P183" s="1"/>
    </row>
    <row r="184" spans="1:16" x14ac:dyDescent="0.25">
      <c r="A184" s="1"/>
      <c r="B184" s="1"/>
      <c r="C184" s="1"/>
      <c r="D184" s="126" t="s">
        <v>119</v>
      </c>
      <c r="E184" s="126"/>
      <c r="F184" s="126"/>
      <c r="G184" s="126"/>
      <c r="H184" s="126"/>
      <c r="I184" s="126"/>
      <c r="J184" s="125">
        <v>88553095.659999996</v>
      </c>
      <c r="K184" s="126"/>
      <c r="L184" s="126"/>
      <c r="M184" s="125">
        <v>80902642.930000007</v>
      </c>
      <c r="N184" s="126"/>
      <c r="O184" s="126"/>
      <c r="P184" s="1"/>
    </row>
    <row r="185" spans="1:16" x14ac:dyDescent="0.25">
      <c r="A185" s="1"/>
      <c r="B185" s="1"/>
      <c r="C185" s="1"/>
      <c r="D185" s="126" t="s">
        <v>120</v>
      </c>
      <c r="E185" s="126"/>
      <c r="F185" s="126"/>
      <c r="G185" s="126"/>
      <c r="H185" s="126"/>
      <c r="I185" s="126"/>
      <c r="J185" s="125">
        <v>90031158.329999998</v>
      </c>
      <c r="K185" s="126"/>
      <c r="L185" s="126"/>
      <c r="M185" s="125">
        <v>84330991.769999996</v>
      </c>
      <c r="N185" s="126"/>
      <c r="O185" s="126"/>
      <c r="P185" s="1"/>
    </row>
    <row r="186" spans="1:16" x14ac:dyDescent="0.25">
      <c r="A186" s="1"/>
      <c r="B186" s="1"/>
      <c r="C186" s="1"/>
      <c r="D186" s="126" t="s">
        <v>121</v>
      </c>
      <c r="E186" s="126"/>
      <c r="F186" s="126"/>
      <c r="G186" s="126"/>
      <c r="H186" s="126"/>
      <c r="I186" s="126"/>
      <c r="J186" s="125">
        <v>2802571.06</v>
      </c>
      <c r="K186" s="126"/>
      <c r="L186" s="126"/>
      <c r="M186" s="125">
        <v>2788885.51</v>
      </c>
      <c r="N186" s="126"/>
      <c r="O186" s="126"/>
      <c r="P186" s="1"/>
    </row>
    <row r="187" spans="1:16" x14ac:dyDescent="0.25">
      <c r="A187" s="1"/>
      <c r="B187" s="1"/>
      <c r="C187" s="1"/>
      <c r="D187" s="183" t="s">
        <v>122</v>
      </c>
      <c r="E187" s="183"/>
      <c r="F187" s="183"/>
      <c r="G187" s="183"/>
      <c r="H187" s="183"/>
      <c r="I187" s="183"/>
      <c r="J187" s="175">
        <f>SUM(J184:J186)</f>
        <v>181386825.05000001</v>
      </c>
      <c r="K187" s="175"/>
      <c r="L187" s="175"/>
      <c r="M187" s="175">
        <f>SUM(M184:M186)</f>
        <v>168022520.20999998</v>
      </c>
      <c r="N187" s="175"/>
      <c r="O187" s="175"/>
      <c r="P187" s="1"/>
    </row>
    <row r="188" spans="1:16" x14ac:dyDescent="0.25">
      <c r="A188" s="1"/>
      <c r="B188" s="1"/>
      <c r="C188" s="1"/>
      <c r="D188" s="148" t="s">
        <v>17</v>
      </c>
      <c r="E188" s="149"/>
      <c r="F188" s="149"/>
      <c r="G188" s="149"/>
      <c r="H188" s="149"/>
      <c r="I188" s="150"/>
      <c r="J188" s="175">
        <f>SUM(J179,J183,J187)</f>
        <v>302990599.56999999</v>
      </c>
      <c r="K188" s="175"/>
      <c r="L188" s="175"/>
      <c r="M188" s="175">
        <f>SUM(M179,M183,M187)</f>
        <v>282998338.89999998</v>
      </c>
      <c r="N188" s="175"/>
      <c r="O188" s="175"/>
      <c r="P188" s="1"/>
    </row>
    <row r="189" spans="1:16" x14ac:dyDescent="0.25">
      <c r="A189" s="1"/>
      <c r="B189" s="1"/>
      <c r="C189" s="11"/>
      <c r="D189" s="46"/>
      <c r="E189" s="46"/>
      <c r="F189" s="46"/>
      <c r="G189" s="46"/>
      <c r="H189" s="46"/>
      <c r="I189" s="46"/>
      <c r="J189" s="46"/>
      <c r="K189" s="46"/>
      <c r="L189" s="47"/>
      <c r="M189" s="47"/>
      <c r="N189" s="47"/>
      <c r="O189" s="47"/>
      <c r="P189" s="47"/>
    </row>
    <row r="190" spans="1:16" x14ac:dyDescent="0.25">
      <c r="A190" s="1"/>
      <c r="B190" s="1"/>
      <c r="C190" s="27" t="s">
        <v>123</v>
      </c>
      <c r="D190" s="46"/>
      <c r="E190" s="46"/>
      <c r="F190" s="46"/>
      <c r="G190" s="46"/>
      <c r="H190" s="46"/>
      <c r="I190" s="46"/>
      <c r="J190" s="46"/>
      <c r="K190" s="46"/>
      <c r="L190" s="47"/>
      <c r="M190" s="47"/>
      <c r="N190" s="47"/>
      <c r="O190" s="47"/>
      <c r="P190" s="47"/>
    </row>
    <row r="191" spans="1:16" x14ac:dyDescent="0.25">
      <c r="A191" s="1"/>
      <c r="B191" s="1"/>
      <c r="C191" s="27"/>
      <c r="D191" s="46"/>
      <c r="E191" s="46"/>
      <c r="F191" s="46"/>
      <c r="G191" s="46"/>
      <c r="H191" s="46"/>
      <c r="I191" s="46"/>
      <c r="J191" s="46"/>
      <c r="K191" s="46"/>
      <c r="L191" s="47"/>
      <c r="M191" s="47"/>
      <c r="N191" s="47"/>
      <c r="O191" s="47"/>
      <c r="P191" s="47"/>
    </row>
    <row r="192" spans="1:16" x14ac:dyDescent="0.25">
      <c r="A192" s="1"/>
      <c r="B192" s="1"/>
      <c r="C192" s="18" t="s">
        <v>109</v>
      </c>
      <c r="D192" s="46"/>
      <c r="E192" s="46"/>
      <c r="F192" s="46"/>
      <c r="G192" s="46"/>
      <c r="H192" s="46"/>
      <c r="I192" s="46"/>
      <c r="J192" s="46"/>
      <c r="K192" s="46"/>
      <c r="L192" s="47"/>
      <c r="M192" s="47"/>
      <c r="N192" s="47"/>
      <c r="O192" s="47"/>
      <c r="P192" s="47"/>
    </row>
    <row r="193" spans="1:16" x14ac:dyDescent="0.25">
      <c r="A193" s="1"/>
      <c r="B193" s="1"/>
      <c r="C193" s="11"/>
      <c r="D193" s="46"/>
      <c r="E193" s="46"/>
      <c r="F193" s="46"/>
      <c r="G193" s="46"/>
      <c r="H193" s="46"/>
      <c r="I193" s="46"/>
      <c r="J193" s="46"/>
      <c r="K193" s="46"/>
      <c r="L193" s="47"/>
      <c r="M193" s="47"/>
      <c r="N193" s="47"/>
      <c r="O193" s="47"/>
      <c r="P193" s="47"/>
    </row>
    <row r="194" spans="1:16" x14ac:dyDescent="0.25">
      <c r="A194" s="1"/>
      <c r="B194" s="1"/>
      <c r="C194" s="11"/>
      <c r="D194" s="121" t="s">
        <v>12</v>
      </c>
      <c r="E194" s="121"/>
      <c r="F194" s="121"/>
      <c r="G194" s="121"/>
      <c r="H194" s="121"/>
      <c r="I194" s="121"/>
      <c r="J194" s="122">
        <v>2024</v>
      </c>
      <c r="K194" s="122"/>
      <c r="L194" s="122"/>
      <c r="M194" s="122">
        <v>2023</v>
      </c>
      <c r="N194" s="122"/>
      <c r="O194" s="122"/>
      <c r="P194" s="1"/>
    </row>
    <row r="195" spans="1:16" x14ac:dyDescent="0.25">
      <c r="A195" s="1"/>
      <c r="B195" s="1"/>
      <c r="C195" s="11"/>
      <c r="D195" s="126" t="s">
        <v>124</v>
      </c>
      <c r="E195" s="126"/>
      <c r="F195" s="126"/>
      <c r="G195" s="126"/>
      <c r="H195" s="126"/>
      <c r="I195" s="126"/>
      <c r="J195" s="125">
        <v>0</v>
      </c>
      <c r="K195" s="126"/>
      <c r="L195" s="126"/>
      <c r="M195" s="125">
        <v>0</v>
      </c>
      <c r="N195" s="126"/>
      <c r="O195" s="126"/>
      <c r="P195" s="1"/>
    </row>
    <row r="196" spans="1:16" x14ac:dyDescent="0.25">
      <c r="A196" s="1"/>
      <c r="B196" s="1"/>
      <c r="C196" s="11"/>
      <c r="D196" s="46"/>
      <c r="E196" s="46"/>
      <c r="F196" s="46"/>
      <c r="G196" s="46"/>
      <c r="H196" s="46"/>
      <c r="I196" s="46"/>
      <c r="J196" s="46"/>
      <c r="K196" s="46"/>
      <c r="L196" s="47"/>
      <c r="M196" s="47"/>
      <c r="N196" s="47"/>
      <c r="O196" s="47"/>
      <c r="P196" s="47"/>
    </row>
    <row r="197" spans="1:16" x14ac:dyDescent="0.25">
      <c r="A197" s="4"/>
      <c r="B197" s="5" t="s">
        <v>7</v>
      </c>
      <c r="C197" s="4" t="s">
        <v>125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4"/>
      <c r="B198" s="5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32"/>
      <c r="B199" s="33" t="s">
        <v>126</v>
      </c>
      <c r="C199" s="160" t="s">
        <v>127</v>
      </c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</row>
    <row r="200" spans="1:16" x14ac:dyDescent="0.25">
      <c r="A200" s="32"/>
      <c r="B200" s="32"/>
      <c r="C200" s="160"/>
      <c r="D200" s="160"/>
      <c r="E200" s="160"/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</row>
    <row r="201" spans="1:16" x14ac:dyDescent="0.25">
      <c r="A201" s="32"/>
      <c r="B201" s="32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</row>
    <row r="202" spans="1:16" x14ac:dyDescent="0.25">
      <c r="A202" s="37"/>
      <c r="B202" s="180" t="s">
        <v>128</v>
      </c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2"/>
    </row>
    <row r="203" spans="1:16" x14ac:dyDescent="0.25">
      <c r="A203" s="37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</row>
    <row r="204" spans="1:16" x14ac:dyDescent="0.25">
      <c r="A204" s="49"/>
      <c r="B204" s="5" t="s">
        <v>7</v>
      </c>
      <c r="C204" s="4" t="s">
        <v>129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49"/>
      <c r="B205" s="5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50"/>
      <c r="B206" s="51" t="s">
        <v>130</v>
      </c>
      <c r="C206" s="184" t="s">
        <v>131</v>
      </c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</row>
    <row r="207" spans="1:16" x14ac:dyDescent="0.25">
      <c r="A207" s="50"/>
      <c r="B207" s="52"/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</row>
    <row r="208" spans="1:16" x14ac:dyDescent="0.25">
      <c r="A208" s="1"/>
      <c r="B208" s="1"/>
      <c r="C208" s="1"/>
      <c r="D208" s="1"/>
      <c r="E208" s="1"/>
      <c r="F208" s="186" t="s">
        <v>132</v>
      </c>
      <c r="G208" s="186"/>
      <c r="H208" s="186"/>
      <c r="I208" s="186"/>
      <c r="J208" s="186"/>
      <c r="K208" s="186"/>
      <c r="L208" s="186"/>
      <c r="M208" s="186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21" t="s">
        <v>12</v>
      </c>
      <c r="G209" s="121"/>
      <c r="H209" s="121"/>
      <c r="I209" s="121"/>
      <c r="J209" s="121"/>
      <c r="K209" s="122" t="s">
        <v>20</v>
      </c>
      <c r="L209" s="122"/>
      <c r="M209" s="122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23" t="s">
        <v>13</v>
      </c>
      <c r="G210" s="123"/>
      <c r="H210" s="123"/>
      <c r="I210" s="123"/>
      <c r="J210" s="123"/>
      <c r="K210" s="185">
        <v>34600</v>
      </c>
      <c r="L210" s="185"/>
      <c r="M210" s="185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23" t="s">
        <v>14</v>
      </c>
      <c r="G211" s="123"/>
      <c r="H211" s="123"/>
      <c r="I211" s="123"/>
      <c r="J211" s="123"/>
      <c r="K211" s="185">
        <v>14560950.68</v>
      </c>
      <c r="L211" s="185"/>
      <c r="M211" s="185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23" t="s">
        <v>15</v>
      </c>
      <c r="G212" s="123"/>
      <c r="H212" s="123"/>
      <c r="I212" s="123"/>
      <c r="J212" s="123"/>
      <c r="K212" s="185">
        <v>5086416.59</v>
      </c>
      <c r="L212" s="185"/>
      <c r="M212" s="185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23" t="s">
        <v>58</v>
      </c>
      <c r="G213" s="123"/>
      <c r="H213" s="123"/>
      <c r="I213" s="123"/>
      <c r="J213" s="123"/>
      <c r="K213" s="185">
        <v>0</v>
      </c>
      <c r="L213" s="185"/>
      <c r="M213" s="185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23" t="s">
        <v>59</v>
      </c>
      <c r="G214" s="123"/>
      <c r="H214" s="123"/>
      <c r="I214" s="123"/>
      <c r="J214" s="123"/>
      <c r="K214" s="185">
        <v>1459953.38</v>
      </c>
      <c r="L214" s="185"/>
      <c r="M214" s="185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23" t="s">
        <v>133</v>
      </c>
      <c r="G215" s="123"/>
      <c r="H215" s="123"/>
      <c r="I215" s="123"/>
      <c r="J215" s="123"/>
      <c r="K215" s="187">
        <v>1284041.45</v>
      </c>
      <c r="L215" s="185"/>
      <c r="M215" s="185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48" t="s">
        <v>17</v>
      </c>
      <c r="G216" s="149"/>
      <c r="H216" s="149"/>
      <c r="I216" s="149"/>
      <c r="J216" s="150"/>
      <c r="K216" s="151">
        <f>SUM(K210:M215)</f>
        <v>22425962.099999998</v>
      </c>
      <c r="L216" s="152"/>
      <c r="M216" s="153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36"/>
      <c r="G217" s="36"/>
      <c r="H217" s="36"/>
      <c r="I217" s="36"/>
      <c r="J217" s="36"/>
      <c r="K217" s="36"/>
      <c r="L217" s="36"/>
      <c r="M217" s="36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86" t="s">
        <v>134</v>
      </c>
      <c r="G218" s="186"/>
      <c r="H218" s="186"/>
      <c r="I218" s="186"/>
      <c r="J218" s="186"/>
      <c r="K218" s="186"/>
      <c r="L218" s="186"/>
      <c r="M218" s="186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21" t="s">
        <v>12</v>
      </c>
      <c r="G219" s="121"/>
      <c r="H219" s="121"/>
      <c r="I219" s="121"/>
      <c r="J219" s="121"/>
      <c r="K219" s="122" t="s">
        <v>20</v>
      </c>
      <c r="L219" s="122"/>
      <c r="M219" s="122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23" t="s">
        <v>105</v>
      </c>
      <c r="G220" s="123"/>
      <c r="H220" s="123"/>
      <c r="I220" s="123"/>
      <c r="J220" s="123"/>
      <c r="K220" s="185">
        <v>14849641.4</v>
      </c>
      <c r="L220" s="185"/>
      <c r="M220" s="185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23" t="s">
        <v>106</v>
      </c>
      <c r="G221" s="123"/>
      <c r="H221" s="123"/>
      <c r="I221" s="123"/>
      <c r="J221" s="123"/>
      <c r="K221" s="185">
        <v>229513582.38</v>
      </c>
      <c r="L221" s="185"/>
      <c r="M221" s="185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23" t="s">
        <v>110</v>
      </c>
      <c r="G222" s="123"/>
      <c r="H222" s="123"/>
      <c r="I222" s="123"/>
      <c r="J222" s="123"/>
      <c r="K222" s="185">
        <v>46187049.649999999</v>
      </c>
      <c r="L222" s="185"/>
      <c r="M222" s="185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23" t="s">
        <v>111</v>
      </c>
      <c r="G223" s="123"/>
      <c r="H223" s="123"/>
      <c r="I223" s="123"/>
      <c r="J223" s="123"/>
      <c r="K223" s="185">
        <v>34507139.380000003</v>
      </c>
      <c r="L223" s="185"/>
      <c r="M223" s="185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23" t="s">
        <v>112</v>
      </c>
      <c r="G224" s="123"/>
      <c r="H224" s="123"/>
      <c r="I224" s="123"/>
      <c r="J224" s="123"/>
      <c r="K224" s="185">
        <v>6292346.5599999996</v>
      </c>
      <c r="L224" s="185"/>
      <c r="M224" s="185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23" t="s">
        <v>113</v>
      </c>
      <c r="G225" s="123"/>
      <c r="H225" s="123"/>
      <c r="I225" s="123"/>
      <c r="J225" s="123"/>
      <c r="K225" s="185">
        <v>31815686.219999999</v>
      </c>
      <c r="L225" s="185"/>
      <c r="M225" s="185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23" t="s">
        <v>115</v>
      </c>
      <c r="G226" s="123"/>
      <c r="H226" s="123"/>
      <c r="I226" s="123"/>
      <c r="J226" s="123"/>
      <c r="K226" s="185">
        <v>2425332.36</v>
      </c>
      <c r="L226" s="185"/>
      <c r="M226" s="185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23" t="s">
        <v>116</v>
      </c>
      <c r="G227" s="123"/>
      <c r="H227" s="123"/>
      <c r="I227" s="123"/>
      <c r="J227" s="123"/>
      <c r="K227" s="185">
        <v>7351.95</v>
      </c>
      <c r="L227" s="185"/>
      <c r="M227" s="185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23" t="s">
        <v>117</v>
      </c>
      <c r="G228" s="123"/>
      <c r="H228" s="123"/>
      <c r="I228" s="123"/>
      <c r="J228" s="123"/>
      <c r="K228" s="185">
        <v>368868.4</v>
      </c>
      <c r="L228" s="185"/>
      <c r="M228" s="185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48" t="s">
        <v>17</v>
      </c>
      <c r="G229" s="149"/>
      <c r="H229" s="149"/>
      <c r="I229" s="149"/>
      <c r="J229" s="150"/>
      <c r="K229" s="151">
        <f>SUM(K220:M228)</f>
        <v>365966998.30000001</v>
      </c>
      <c r="L229" s="152"/>
      <c r="M229" s="153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36"/>
      <c r="G230" s="36"/>
      <c r="H230" s="36"/>
      <c r="I230" s="36"/>
      <c r="J230" s="36"/>
      <c r="K230" s="36"/>
      <c r="L230" s="36"/>
      <c r="M230" s="36"/>
      <c r="N230" s="1"/>
      <c r="O230" s="1"/>
      <c r="P230" s="1"/>
    </row>
    <row r="231" spans="1:16" x14ac:dyDescent="0.25">
      <c r="A231" s="4"/>
      <c r="B231" s="53" t="s">
        <v>135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4"/>
      <c r="B232" s="5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32"/>
      <c r="B233" s="33" t="s">
        <v>9</v>
      </c>
      <c r="C233" s="160" t="s">
        <v>136</v>
      </c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</row>
    <row r="234" spans="1:16" x14ac:dyDescent="0.25">
      <c r="A234" s="32"/>
      <c r="B234" s="33"/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</row>
    <row r="235" spans="1:16" x14ac:dyDescent="0.25">
      <c r="A235" s="32"/>
      <c r="B235" s="33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</row>
    <row r="236" spans="1:16" x14ac:dyDescent="0.25">
      <c r="A236" s="32"/>
      <c r="B236" s="33" t="s">
        <v>56</v>
      </c>
      <c r="C236" s="160" t="s">
        <v>137</v>
      </c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</row>
    <row r="237" spans="1:16" x14ac:dyDescent="0.25">
      <c r="A237" s="38"/>
      <c r="B237" s="9"/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</row>
    <row r="238" spans="1:16" x14ac:dyDescent="0.25">
      <c r="A238" s="38"/>
      <c r="B238" s="9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</row>
    <row r="239" spans="1:16" x14ac:dyDescent="0.25">
      <c r="A239" s="32"/>
      <c r="B239" s="54" t="s">
        <v>80</v>
      </c>
      <c r="C239" s="160" t="s">
        <v>138</v>
      </c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  <c r="P239" s="160"/>
    </row>
    <row r="240" spans="1:16" x14ac:dyDescent="0.25">
      <c r="A240" s="55"/>
      <c r="B240" s="56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</row>
    <row r="241" spans="1:16" x14ac:dyDescent="0.25">
      <c r="A241" s="55"/>
      <c r="B241" s="56"/>
      <c r="C241" s="23"/>
      <c r="D241" s="23"/>
      <c r="E241" s="121" t="s">
        <v>12</v>
      </c>
      <c r="F241" s="121"/>
      <c r="G241" s="121"/>
      <c r="H241" s="121"/>
      <c r="I241" s="122">
        <v>2024</v>
      </c>
      <c r="J241" s="122"/>
      <c r="K241" s="122"/>
      <c r="L241" s="122">
        <v>2023</v>
      </c>
      <c r="M241" s="122"/>
      <c r="N241" s="122"/>
      <c r="O241" s="1"/>
      <c r="P241" s="23"/>
    </row>
    <row r="242" spans="1:16" x14ac:dyDescent="0.25">
      <c r="A242" s="55"/>
      <c r="B242" s="56"/>
      <c r="C242" s="23"/>
      <c r="D242" s="23"/>
      <c r="E242" s="126" t="s">
        <v>139</v>
      </c>
      <c r="F242" s="126"/>
      <c r="G242" s="126"/>
      <c r="H242" s="126"/>
      <c r="I242" s="125">
        <v>8326925.8700000001</v>
      </c>
      <c r="J242" s="126"/>
      <c r="K242" s="126"/>
      <c r="L242" s="125">
        <v>13333220.07</v>
      </c>
      <c r="M242" s="126"/>
      <c r="N242" s="126"/>
      <c r="O242" s="1"/>
      <c r="P242" s="23"/>
    </row>
    <row r="243" spans="1:16" x14ac:dyDescent="0.25">
      <c r="A243" s="55"/>
      <c r="B243" s="56"/>
      <c r="C243" s="23"/>
      <c r="D243" s="23"/>
      <c r="E243" s="126" t="s">
        <v>140</v>
      </c>
      <c r="F243" s="126"/>
      <c r="G243" s="126"/>
      <c r="H243" s="126"/>
      <c r="I243" s="125">
        <v>122489.55</v>
      </c>
      <c r="J243" s="126"/>
      <c r="K243" s="126"/>
      <c r="L243" s="125">
        <v>122489.55</v>
      </c>
      <c r="M243" s="126"/>
      <c r="N243" s="126"/>
      <c r="O243" s="1"/>
      <c r="P243" s="23"/>
    </row>
    <row r="244" spans="1:16" x14ac:dyDescent="0.25">
      <c r="A244" s="55"/>
      <c r="B244" s="56"/>
      <c r="C244" s="23"/>
      <c r="D244" s="23"/>
      <c r="E244" s="148" t="s">
        <v>141</v>
      </c>
      <c r="F244" s="149"/>
      <c r="G244" s="149"/>
      <c r="H244" s="150"/>
      <c r="I244" s="175">
        <f>SUM(I242:K243)</f>
        <v>8449415.4199999999</v>
      </c>
      <c r="J244" s="175"/>
      <c r="K244" s="175"/>
      <c r="L244" s="175">
        <f>SUM(L242:N243)</f>
        <v>13455709.620000001</v>
      </c>
      <c r="M244" s="175"/>
      <c r="N244" s="175"/>
      <c r="O244" s="1"/>
      <c r="P244" s="23"/>
    </row>
    <row r="245" spans="1:16" x14ac:dyDescent="0.25">
      <c r="A245" s="55"/>
      <c r="B245" s="56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</row>
    <row r="246" spans="1:16" x14ac:dyDescent="0.25">
      <c r="A246" s="55"/>
      <c r="B246" s="5" t="s">
        <v>7</v>
      </c>
      <c r="C246" s="27" t="s">
        <v>142</v>
      </c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</row>
    <row r="247" spans="1:16" x14ac:dyDescent="0.25">
      <c r="A247" s="55"/>
      <c r="B247" s="5"/>
      <c r="C247" s="27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</row>
    <row r="248" spans="1:16" x14ac:dyDescent="0.25">
      <c r="A248" s="55"/>
      <c r="B248" s="56"/>
      <c r="C248" s="57" t="s">
        <v>143</v>
      </c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</row>
    <row r="249" spans="1:16" x14ac:dyDescent="0.25">
      <c r="A249" s="55"/>
      <c r="B249" s="56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</row>
    <row r="250" spans="1:16" x14ac:dyDescent="0.25">
      <c r="A250" s="55"/>
      <c r="B250" s="56"/>
      <c r="C250" s="23"/>
      <c r="D250" s="121" t="s">
        <v>12</v>
      </c>
      <c r="E250" s="121"/>
      <c r="F250" s="121"/>
      <c r="G250" s="121"/>
      <c r="H250" s="121"/>
      <c r="I250" s="121"/>
      <c r="J250" s="121"/>
      <c r="K250" s="121"/>
      <c r="L250" s="121"/>
      <c r="M250" s="163" t="s">
        <v>20</v>
      </c>
      <c r="N250" s="164"/>
      <c r="O250" s="165"/>
      <c r="P250" s="1"/>
    </row>
    <row r="251" spans="1:16" x14ac:dyDescent="0.25">
      <c r="A251" s="55"/>
      <c r="B251" s="56"/>
      <c r="C251" s="23"/>
      <c r="D251" s="126" t="s">
        <v>144</v>
      </c>
      <c r="E251" s="126"/>
      <c r="F251" s="126"/>
      <c r="G251" s="126"/>
      <c r="H251" s="126"/>
      <c r="I251" s="126"/>
      <c r="J251" s="126"/>
      <c r="K251" s="126"/>
      <c r="L251" s="126"/>
      <c r="M251" s="125">
        <v>1325929</v>
      </c>
      <c r="N251" s="126"/>
      <c r="O251" s="126"/>
      <c r="P251" s="1"/>
    </row>
    <row r="252" spans="1:16" x14ac:dyDescent="0.25">
      <c r="A252" s="55"/>
      <c r="B252" s="56"/>
      <c r="C252" s="23"/>
      <c r="D252" s="126" t="s">
        <v>145</v>
      </c>
      <c r="E252" s="126"/>
      <c r="F252" s="126"/>
      <c r="G252" s="126"/>
      <c r="H252" s="126"/>
      <c r="I252" s="126"/>
      <c r="J252" s="126"/>
      <c r="K252" s="126"/>
      <c r="L252" s="126"/>
      <c r="M252" s="125">
        <v>4436384.75</v>
      </c>
      <c r="N252" s="126"/>
      <c r="O252" s="126"/>
      <c r="P252" s="1"/>
    </row>
    <row r="253" spans="1:16" x14ac:dyDescent="0.25">
      <c r="A253" s="55"/>
      <c r="B253" s="56"/>
      <c r="C253" s="23"/>
      <c r="D253" s="126" t="s">
        <v>146</v>
      </c>
      <c r="E253" s="126"/>
      <c r="F253" s="126"/>
      <c r="G253" s="126"/>
      <c r="H253" s="126"/>
      <c r="I253" s="126"/>
      <c r="J253" s="126"/>
      <c r="K253" s="126"/>
      <c r="L253" s="126"/>
      <c r="M253" s="125">
        <v>0</v>
      </c>
      <c r="N253" s="126"/>
      <c r="O253" s="126"/>
      <c r="P253" s="1"/>
    </row>
    <row r="254" spans="1:16" x14ac:dyDescent="0.25">
      <c r="A254" s="55"/>
      <c r="B254" s="56"/>
      <c r="C254" s="23"/>
      <c r="D254" s="126" t="s">
        <v>147</v>
      </c>
      <c r="E254" s="126"/>
      <c r="F254" s="126"/>
      <c r="G254" s="126"/>
      <c r="H254" s="126"/>
      <c r="I254" s="126"/>
      <c r="J254" s="126"/>
      <c r="K254" s="126"/>
      <c r="L254" s="126"/>
      <c r="M254" s="125">
        <v>2544322.12</v>
      </c>
      <c r="N254" s="126"/>
      <c r="O254" s="126"/>
      <c r="P254" s="1"/>
    </row>
    <row r="255" spans="1:16" x14ac:dyDescent="0.25">
      <c r="A255" s="55"/>
      <c r="B255" s="56"/>
      <c r="C255" s="23"/>
      <c r="D255" s="126" t="s">
        <v>148</v>
      </c>
      <c r="E255" s="126"/>
      <c r="F255" s="126"/>
      <c r="G255" s="126"/>
      <c r="H255" s="126"/>
      <c r="I255" s="126"/>
      <c r="J255" s="126"/>
      <c r="K255" s="126"/>
      <c r="L255" s="126"/>
      <c r="M255" s="125">
        <v>20290</v>
      </c>
      <c r="N255" s="126"/>
      <c r="O255" s="126"/>
      <c r="P255" s="1"/>
    </row>
    <row r="256" spans="1:16" x14ac:dyDescent="0.25">
      <c r="A256" s="55"/>
      <c r="B256" s="56"/>
      <c r="C256" s="23"/>
      <c r="D256" s="148" t="s">
        <v>149</v>
      </c>
      <c r="E256" s="149"/>
      <c r="F256" s="149"/>
      <c r="G256" s="149"/>
      <c r="H256" s="149"/>
      <c r="I256" s="149"/>
      <c r="J256" s="149"/>
      <c r="K256" s="149"/>
      <c r="L256" s="150"/>
      <c r="M256" s="175">
        <f>SUM(M251:O255)</f>
        <v>8326925.8700000001</v>
      </c>
      <c r="N256" s="175"/>
      <c r="O256" s="175"/>
      <c r="P256" s="1"/>
    </row>
    <row r="257" spans="1:16" x14ac:dyDescent="0.25">
      <c r="A257" s="55"/>
      <c r="B257" s="56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</row>
    <row r="258" spans="1:16" x14ac:dyDescent="0.25">
      <c r="A258" s="55"/>
      <c r="B258" s="5" t="s">
        <v>7</v>
      </c>
      <c r="C258" s="27" t="s">
        <v>150</v>
      </c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</row>
    <row r="259" spans="1:16" x14ac:dyDescent="0.25">
      <c r="A259" s="55"/>
      <c r="B259" s="5"/>
      <c r="C259" s="27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</row>
    <row r="260" spans="1:16" x14ac:dyDescent="0.25">
      <c r="A260" s="55"/>
      <c r="B260" s="56"/>
      <c r="C260" s="18" t="s">
        <v>151</v>
      </c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</row>
    <row r="261" spans="1:16" x14ac:dyDescent="0.25">
      <c r="A261" s="55"/>
      <c r="B261" s="56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</row>
    <row r="262" spans="1:16" x14ac:dyDescent="0.25">
      <c r="A262" s="55"/>
      <c r="B262" s="56"/>
      <c r="C262" s="23"/>
      <c r="D262" s="121" t="s">
        <v>12</v>
      </c>
      <c r="E262" s="121"/>
      <c r="F262" s="121"/>
      <c r="G262" s="121"/>
      <c r="H262" s="121"/>
      <c r="I262" s="121"/>
      <c r="J262" s="121"/>
      <c r="K262" s="121"/>
      <c r="L262" s="121"/>
      <c r="M262" s="163">
        <v>2024</v>
      </c>
      <c r="N262" s="164"/>
      <c r="O262" s="165"/>
      <c r="P262" s="1"/>
    </row>
    <row r="263" spans="1:16" x14ac:dyDescent="0.25">
      <c r="A263" s="55"/>
      <c r="B263" s="56"/>
      <c r="C263" s="23"/>
      <c r="D263" s="123" t="s">
        <v>152</v>
      </c>
      <c r="E263" s="123"/>
      <c r="F263" s="123"/>
      <c r="G263" s="123"/>
      <c r="H263" s="123"/>
      <c r="I263" s="123"/>
      <c r="J263" s="123"/>
      <c r="K263" s="123"/>
      <c r="L263" s="123"/>
      <c r="M263" s="124">
        <v>2500</v>
      </c>
      <c r="N263" s="123"/>
      <c r="O263" s="123"/>
      <c r="P263" s="1"/>
    </row>
    <row r="264" spans="1:16" x14ac:dyDescent="0.25">
      <c r="A264" s="55"/>
      <c r="B264" s="56"/>
      <c r="C264" s="23"/>
      <c r="D264" s="123" t="s">
        <v>153</v>
      </c>
      <c r="E264" s="123"/>
      <c r="F264" s="123"/>
      <c r="G264" s="123"/>
      <c r="H264" s="123"/>
      <c r="I264" s="123"/>
      <c r="J264" s="123"/>
      <c r="K264" s="123"/>
      <c r="L264" s="123"/>
      <c r="M264" s="124">
        <v>119989.55</v>
      </c>
      <c r="N264" s="123"/>
      <c r="O264" s="123"/>
      <c r="P264" s="1"/>
    </row>
    <row r="265" spans="1:16" x14ac:dyDescent="0.25">
      <c r="A265" s="55"/>
      <c r="B265" s="56"/>
      <c r="C265" s="23"/>
      <c r="D265" s="148" t="s">
        <v>154</v>
      </c>
      <c r="E265" s="149"/>
      <c r="F265" s="149"/>
      <c r="G265" s="149"/>
      <c r="H265" s="149"/>
      <c r="I265" s="149"/>
      <c r="J265" s="149"/>
      <c r="K265" s="149"/>
      <c r="L265" s="150"/>
      <c r="M265" s="135">
        <f>SUM(M263:M264)</f>
        <v>122489.55</v>
      </c>
      <c r="N265" s="135"/>
      <c r="O265" s="135"/>
      <c r="P265" s="1"/>
    </row>
    <row r="266" spans="1:16" x14ac:dyDescent="0.25">
      <c r="A266" s="55"/>
      <c r="B266" s="56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</row>
    <row r="267" spans="1:16" x14ac:dyDescent="0.25">
      <c r="A267" s="56"/>
      <c r="B267" s="4" t="s">
        <v>155</v>
      </c>
      <c r="C267" s="58" t="s">
        <v>156</v>
      </c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1"/>
      <c r="P267" s="1"/>
    </row>
    <row r="268" spans="1:16" x14ac:dyDescent="0.25">
      <c r="A268" s="56"/>
      <c r="B268" s="4"/>
      <c r="C268" s="58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1"/>
      <c r="P268" s="1"/>
    </row>
    <row r="269" spans="1:16" x14ac:dyDescent="0.25">
      <c r="A269" s="37"/>
      <c r="B269" s="37"/>
      <c r="C269" s="4" t="s">
        <v>157</v>
      </c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1"/>
      <c r="P269" s="1"/>
    </row>
    <row r="270" spans="1:16" x14ac:dyDescent="0.25">
      <c r="A270" s="37"/>
      <c r="B270" s="37"/>
      <c r="C270" s="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1"/>
      <c r="P270" s="1"/>
    </row>
    <row r="271" spans="1:16" x14ac:dyDescent="0.25">
      <c r="A271" s="38"/>
      <c r="B271" s="7" t="s">
        <v>9</v>
      </c>
      <c r="C271" s="52" t="s">
        <v>158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59"/>
      <c r="P271" s="59"/>
    </row>
    <row r="272" spans="1:16" x14ac:dyDescent="0.25">
      <c r="A272" s="38"/>
      <c r="B272" s="9" t="s">
        <v>159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59"/>
      <c r="P272" s="59"/>
    </row>
    <row r="273" spans="1:16" x14ac:dyDescent="0.25">
      <c r="A273" s="9"/>
      <c r="B273" s="9" t="s">
        <v>160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59"/>
      <c r="P273" s="59"/>
    </row>
    <row r="274" spans="1:16" x14ac:dyDescent="0.25">
      <c r="A274" s="44"/>
      <c r="B274" s="60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</row>
    <row r="275" spans="1:16" x14ac:dyDescent="0.25">
      <c r="A275" s="44"/>
      <c r="B275" s="60"/>
      <c r="C275" s="61"/>
      <c r="D275" s="61"/>
      <c r="E275" s="61"/>
      <c r="F275" s="121" t="s">
        <v>12</v>
      </c>
      <c r="G275" s="121"/>
      <c r="H275" s="121"/>
      <c r="I275" s="121"/>
      <c r="J275" s="121"/>
      <c r="K275" s="122" t="s">
        <v>20</v>
      </c>
      <c r="L275" s="122"/>
      <c r="M275" s="122"/>
      <c r="N275" s="61"/>
      <c r="O275" s="61"/>
      <c r="P275" s="61"/>
    </row>
    <row r="276" spans="1:16" x14ac:dyDescent="0.25">
      <c r="A276" s="44"/>
      <c r="B276" s="60"/>
      <c r="C276" s="61"/>
      <c r="D276" s="61"/>
      <c r="E276" s="61"/>
      <c r="F276" s="123" t="s">
        <v>161</v>
      </c>
      <c r="G276" s="123"/>
      <c r="H276" s="123"/>
      <c r="I276" s="123"/>
      <c r="J276" s="123"/>
      <c r="K276" s="124">
        <v>12849</v>
      </c>
      <c r="L276" s="123"/>
      <c r="M276" s="123"/>
      <c r="N276" s="61"/>
      <c r="O276" s="61"/>
      <c r="P276" s="61"/>
    </row>
    <row r="277" spans="1:16" x14ac:dyDescent="0.25">
      <c r="A277" s="44"/>
      <c r="B277" s="60"/>
      <c r="C277" s="61"/>
      <c r="D277" s="61"/>
      <c r="E277" s="61"/>
      <c r="F277" s="123" t="s">
        <v>162</v>
      </c>
      <c r="G277" s="123"/>
      <c r="H277" s="123"/>
      <c r="I277" s="123"/>
      <c r="J277" s="123"/>
      <c r="K277" s="124">
        <v>383241</v>
      </c>
      <c r="L277" s="123"/>
      <c r="M277" s="123"/>
      <c r="N277" s="61"/>
      <c r="O277" s="61"/>
      <c r="P277" s="61"/>
    </row>
    <row r="278" spans="1:16" x14ac:dyDescent="0.25">
      <c r="A278" s="44"/>
      <c r="B278" s="60"/>
      <c r="C278" s="61"/>
      <c r="D278" s="61"/>
      <c r="E278" s="61"/>
      <c r="F278" s="123" t="s">
        <v>163</v>
      </c>
      <c r="G278" s="123"/>
      <c r="H278" s="123"/>
      <c r="I278" s="123"/>
      <c r="J278" s="123"/>
      <c r="K278" s="124">
        <v>44280</v>
      </c>
      <c r="L278" s="123"/>
      <c r="M278" s="123"/>
      <c r="N278" s="61"/>
      <c r="O278" s="61"/>
      <c r="P278" s="61"/>
    </row>
    <row r="279" spans="1:16" x14ac:dyDescent="0.25">
      <c r="A279" s="44"/>
      <c r="B279" s="60"/>
      <c r="C279" s="61"/>
      <c r="D279" s="61"/>
      <c r="E279" s="61"/>
      <c r="F279" s="123" t="s">
        <v>164</v>
      </c>
      <c r="G279" s="123"/>
      <c r="H279" s="123"/>
      <c r="I279" s="123"/>
      <c r="J279" s="123"/>
      <c r="K279" s="124">
        <v>114860</v>
      </c>
      <c r="L279" s="123"/>
      <c r="M279" s="123"/>
      <c r="N279" s="61"/>
      <c r="O279" s="61"/>
      <c r="P279" s="61"/>
    </row>
    <row r="280" spans="1:16" x14ac:dyDescent="0.25">
      <c r="A280" s="44"/>
      <c r="B280" s="60"/>
      <c r="C280" s="61"/>
      <c r="D280" s="61"/>
      <c r="E280" s="61"/>
      <c r="F280" s="123" t="s">
        <v>165</v>
      </c>
      <c r="G280" s="123"/>
      <c r="H280" s="123"/>
      <c r="I280" s="123"/>
      <c r="J280" s="123"/>
      <c r="K280" s="124">
        <v>2757</v>
      </c>
      <c r="L280" s="123"/>
      <c r="M280" s="123"/>
      <c r="N280" s="61"/>
      <c r="O280" s="61"/>
      <c r="P280" s="61"/>
    </row>
    <row r="281" spans="1:16" x14ac:dyDescent="0.25">
      <c r="A281" s="44"/>
      <c r="B281" s="60"/>
      <c r="C281" s="61"/>
      <c r="D281" s="61"/>
      <c r="E281" s="61"/>
      <c r="F281" s="123" t="s">
        <v>166</v>
      </c>
      <c r="G281" s="123"/>
      <c r="H281" s="123"/>
      <c r="I281" s="123"/>
      <c r="J281" s="123"/>
      <c r="K281" s="124">
        <v>881251</v>
      </c>
      <c r="L281" s="123"/>
      <c r="M281" s="123"/>
      <c r="N281" s="61"/>
      <c r="O281" s="61"/>
      <c r="P281" s="61"/>
    </row>
    <row r="282" spans="1:16" x14ac:dyDescent="0.25">
      <c r="A282" s="44"/>
      <c r="B282" s="60"/>
      <c r="C282" s="61"/>
      <c r="D282" s="61"/>
      <c r="E282" s="61"/>
      <c r="F282" s="123" t="s">
        <v>167</v>
      </c>
      <c r="G282" s="123"/>
      <c r="H282" s="123"/>
      <c r="I282" s="123"/>
      <c r="J282" s="123"/>
      <c r="K282" s="124">
        <v>23938075.510000002</v>
      </c>
      <c r="L282" s="123"/>
      <c r="M282" s="123"/>
      <c r="N282" s="61"/>
      <c r="O282" s="61"/>
      <c r="P282" s="61"/>
    </row>
    <row r="283" spans="1:16" x14ac:dyDescent="0.25">
      <c r="A283" s="44"/>
      <c r="B283" s="60"/>
      <c r="C283" s="61"/>
      <c r="D283" s="61"/>
      <c r="E283" s="61"/>
      <c r="F283" s="123" t="s">
        <v>168</v>
      </c>
      <c r="G283" s="123"/>
      <c r="H283" s="123"/>
      <c r="I283" s="123"/>
      <c r="J283" s="123"/>
      <c r="K283" s="124">
        <v>2358343.25</v>
      </c>
      <c r="L283" s="123"/>
      <c r="M283" s="123"/>
      <c r="N283" s="61"/>
      <c r="O283" s="61"/>
      <c r="P283" s="61"/>
    </row>
    <row r="284" spans="1:16" x14ac:dyDescent="0.25">
      <c r="A284" s="44"/>
      <c r="B284" s="60"/>
      <c r="C284" s="61"/>
      <c r="D284" s="61"/>
      <c r="E284" s="61"/>
      <c r="F284" s="123" t="s">
        <v>169</v>
      </c>
      <c r="G284" s="123"/>
      <c r="H284" s="123"/>
      <c r="I284" s="123"/>
      <c r="J284" s="123"/>
      <c r="K284" s="124">
        <v>4933358.79</v>
      </c>
      <c r="L284" s="123"/>
      <c r="M284" s="123"/>
      <c r="N284" s="61"/>
      <c r="O284" s="61"/>
      <c r="P284" s="61"/>
    </row>
    <row r="285" spans="1:16" x14ac:dyDescent="0.25">
      <c r="A285" s="44"/>
      <c r="B285" s="60"/>
      <c r="C285" s="61"/>
      <c r="D285" s="61"/>
      <c r="E285" s="61"/>
      <c r="F285" s="123" t="s">
        <v>170</v>
      </c>
      <c r="G285" s="123"/>
      <c r="H285" s="123"/>
      <c r="I285" s="123"/>
      <c r="J285" s="123"/>
      <c r="K285" s="124">
        <v>1862272.6</v>
      </c>
      <c r="L285" s="123"/>
      <c r="M285" s="123"/>
      <c r="N285" s="61"/>
      <c r="O285" s="61"/>
      <c r="P285" s="61"/>
    </row>
    <row r="286" spans="1:16" x14ac:dyDescent="0.25">
      <c r="A286" s="44"/>
      <c r="B286" s="60"/>
      <c r="C286" s="61"/>
      <c r="D286" s="61"/>
      <c r="E286" s="61"/>
      <c r="F286" s="123" t="s">
        <v>171</v>
      </c>
      <c r="G286" s="123"/>
      <c r="H286" s="123"/>
      <c r="I286" s="123"/>
      <c r="J286" s="123"/>
      <c r="K286" s="124">
        <v>87146.54</v>
      </c>
      <c r="L286" s="123"/>
      <c r="M286" s="123"/>
      <c r="N286" s="61"/>
      <c r="O286" s="61"/>
      <c r="P286" s="61"/>
    </row>
    <row r="287" spans="1:16" x14ac:dyDescent="0.25">
      <c r="A287" s="44"/>
      <c r="B287" s="60"/>
      <c r="C287" s="61"/>
      <c r="D287" s="61"/>
      <c r="E287" s="61"/>
      <c r="F287" s="123" t="s">
        <v>172</v>
      </c>
      <c r="G287" s="123"/>
      <c r="H287" s="123"/>
      <c r="I287" s="123"/>
      <c r="J287" s="123"/>
      <c r="K287" s="124">
        <v>722711</v>
      </c>
      <c r="L287" s="123"/>
      <c r="M287" s="123"/>
      <c r="N287" s="61"/>
      <c r="O287" s="61"/>
      <c r="P287" s="61"/>
    </row>
    <row r="288" spans="1:16" x14ac:dyDescent="0.25">
      <c r="A288" s="44"/>
      <c r="B288" s="60"/>
      <c r="C288" s="61"/>
      <c r="D288" s="61"/>
      <c r="E288" s="61"/>
      <c r="F288" s="123" t="s">
        <v>173</v>
      </c>
      <c r="G288" s="123"/>
      <c r="H288" s="123"/>
      <c r="I288" s="123"/>
      <c r="J288" s="123"/>
      <c r="K288" s="124">
        <v>1641288.61</v>
      </c>
      <c r="L288" s="123"/>
      <c r="M288" s="123"/>
      <c r="N288" s="61"/>
      <c r="O288" s="61"/>
      <c r="P288" s="61"/>
    </row>
    <row r="289" spans="1:16" x14ac:dyDescent="0.25">
      <c r="A289" s="44"/>
      <c r="B289" s="60"/>
      <c r="C289" s="61"/>
      <c r="D289" s="61"/>
      <c r="E289" s="61"/>
      <c r="F289" s="123" t="s">
        <v>174</v>
      </c>
      <c r="G289" s="123"/>
      <c r="H289" s="123"/>
      <c r="I289" s="123"/>
      <c r="J289" s="123"/>
      <c r="K289" s="124">
        <v>21453</v>
      </c>
      <c r="L289" s="123"/>
      <c r="M289" s="123"/>
      <c r="N289" s="61"/>
      <c r="O289" s="61"/>
      <c r="P289" s="61"/>
    </row>
    <row r="290" spans="1:16" x14ac:dyDescent="0.25">
      <c r="A290" s="44"/>
      <c r="B290" s="60"/>
      <c r="C290" s="61"/>
      <c r="D290" s="61"/>
      <c r="E290" s="61"/>
      <c r="F290" s="123" t="s">
        <v>175</v>
      </c>
      <c r="G290" s="123"/>
      <c r="H290" s="123"/>
      <c r="I290" s="123"/>
      <c r="J290" s="123"/>
      <c r="K290" s="124">
        <v>757417.75</v>
      </c>
      <c r="L290" s="123"/>
      <c r="M290" s="123"/>
      <c r="N290" s="61"/>
      <c r="O290" s="61"/>
      <c r="P290" s="61"/>
    </row>
    <row r="291" spans="1:16" x14ac:dyDescent="0.25">
      <c r="A291" s="44"/>
      <c r="B291" s="60"/>
      <c r="C291" s="61"/>
      <c r="D291" s="61"/>
      <c r="E291" s="61"/>
      <c r="F291" s="123" t="s">
        <v>176</v>
      </c>
      <c r="G291" s="123"/>
      <c r="H291" s="123"/>
      <c r="I291" s="123"/>
      <c r="J291" s="123"/>
      <c r="K291" s="124">
        <v>66820</v>
      </c>
      <c r="L291" s="123"/>
      <c r="M291" s="123"/>
      <c r="N291" s="61"/>
      <c r="O291" s="61"/>
      <c r="P291" s="61"/>
    </row>
    <row r="292" spans="1:16" x14ac:dyDescent="0.25">
      <c r="A292" s="44"/>
      <c r="B292" s="60"/>
      <c r="C292" s="61"/>
      <c r="D292" s="61"/>
      <c r="E292" s="61"/>
      <c r="F292" s="123" t="s">
        <v>177</v>
      </c>
      <c r="G292" s="123"/>
      <c r="H292" s="123"/>
      <c r="I292" s="123"/>
      <c r="J292" s="123"/>
      <c r="K292" s="124">
        <v>101916</v>
      </c>
      <c r="L292" s="123"/>
      <c r="M292" s="123"/>
      <c r="N292" s="61"/>
      <c r="O292" s="61"/>
      <c r="P292" s="61"/>
    </row>
    <row r="293" spans="1:16" x14ac:dyDescent="0.25">
      <c r="A293" s="44"/>
      <c r="B293" s="60"/>
      <c r="C293" s="61"/>
      <c r="D293" s="61"/>
      <c r="E293" s="61"/>
      <c r="F293" s="123" t="s">
        <v>178</v>
      </c>
      <c r="G293" s="123"/>
      <c r="H293" s="123"/>
      <c r="I293" s="123"/>
      <c r="J293" s="123"/>
      <c r="K293" s="124">
        <v>8404</v>
      </c>
      <c r="L293" s="123"/>
      <c r="M293" s="123"/>
      <c r="N293" s="61"/>
      <c r="O293" s="61"/>
      <c r="P293" s="61"/>
    </row>
    <row r="294" spans="1:16" x14ac:dyDescent="0.25">
      <c r="A294" s="44"/>
      <c r="B294" s="60"/>
      <c r="C294" s="61"/>
      <c r="D294" s="61"/>
      <c r="E294" s="61"/>
      <c r="F294" s="148" t="s">
        <v>17</v>
      </c>
      <c r="G294" s="149"/>
      <c r="H294" s="149"/>
      <c r="I294" s="149"/>
      <c r="J294" s="150"/>
      <c r="K294" s="151">
        <f>SUM(K276:M293)</f>
        <v>37938445.049999997</v>
      </c>
      <c r="L294" s="152"/>
      <c r="M294" s="153"/>
      <c r="N294" s="61"/>
      <c r="O294" s="61"/>
      <c r="P294" s="61"/>
    </row>
    <row r="295" spans="1:16" x14ac:dyDescent="0.25">
      <c r="A295" s="44"/>
      <c r="B295" s="60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</row>
    <row r="296" spans="1:16" x14ac:dyDescent="0.25">
      <c r="A296" s="44"/>
      <c r="B296" s="60"/>
      <c r="C296" s="62" t="s">
        <v>179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63"/>
      <c r="P296" s="9"/>
    </row>
    <row r="297" spans="1:16" x14ac:dyDescent="0.25">
      <c r="A297" s="44"/>
      <c r="B297" s="60"/>
      <c r="C297" s="7" t="s">
        <v>180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39"/>
      <c r="P297" s="39"/>
    </row>
    <row r="298" spans="1:16" x14ac:dyDescent="0.25">
      <c r="A298" s="44"/>
      <c r="B298" s="60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</row>
    <row r="299" spans="1:16" x14ac:dyDescent="0.25">
      <c r="A299" s="9"/>
      <c r="B299" s="7" t="s">
        <v>56</v>
      </c>
      <c r="C299" s="9" t="s">
        <v>181</v>
      </c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spans="1:16" x14ac:dyDescent="0.25">
      <c r="A300" s="8"/>
      <c r="B300" s="65"/>
      <c r="C300" s="9" t="s">
        <v>182</v>
      </c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</row>
    <row r="301" spans="1:16" x14ac:dyDescent="0.25">
      <c r="A301" s="8"/>
      <c r="B301" s="65"/>
      <c r="C301" s="66" t="s">
        <v>183</v>
      </c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</row>
    <row r="302" spans="1:16" x14ac:dyDescent="0.25">
      <c r="A302" s="1"/>
      <c r="B302" s="67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x14ac:dyDescent="0.25">
      <c r="A303" s="1"/>
      <c r="B303" s="67"/>
      <c r="C303" s="43"/>
      <c r="D303" s="188" t="s">
        <v>12</v>
      </c>
      <c r="E303" s="189"/>
      <c r="F303" s="189"/>
      <c r="G303" s="189"/>
      <c r="H303" s="189"/>
      <c r="I303" s="189"/>
      <c r="J303" s="189"/>
      <c r="K303" s="189"/>
      <c r="L303" s="190"/>
      <c r="M303" s="191" t="s">
        <v>20</v>
      </c>
      <c r="N303" s="192"/>
      <c r="O303" s="193"/>
      <c r="P303" s="43"/>
    </row>
    <row r="304" spans="1:16" x14ac:dyDescent="0.25">
      <c r="A304" s="1"/>
      <c r="B304" s="67"/>
      <c r="C304" s="43"/>
      <c r="D304" s="126" t="s">
        <v>184</v>
      </c>
      <c r="E304" s="126"/>
      <c r="F304" s="126"/>
      <c r="G304" s="126"/>
      <c r="H304" s="126"/>
      <c r="I304" s="126"/>
      <c r="J304" s="126"/>
      <c r="K304" s="126"/>
      <c r="L304" s="126"/>
      <c r="M304" s="125">
        <v>1814970</v>
      </c>
      <c r="N304" s="126"/>
      <c r="O304" s="126"/>
      <c r="P304" s="43"/>
    </row>
    <row r="305" spans="1:16" x14ac:dyDescent="0.25">
      <c r="A305" s="1"/>
      <c r="B305" s="67"/>
      <c r="C305" s="43"/>
      <c r="D305" s="126" t="s">
        <v>185</v>
      </c>
      <c r="E305" s="126"/>
      <c r="F305" s="126"/>
      <c r="G305" s="126"/>
      <c r="H305" s="126"/>
      <c r="I305" s="126"/>
      <c r="J305" s="126"/>
      <c r="K305" s="126"/>
      <c r="L305" s="126"/>
      <c r="M305" s="125">
        <v>1478640.37</v>
      </c>
      <c r="N305" s="126"/>
      <c r="O305" s="126"/>
      <c r="P305" s="43"/>
    </row>
    <row r="306" spans="1:16" x14ac:dyDescent="0.25">
      <c r="A306" s="1"/>
      <c r="B306" s="67"/>
      <c r="C306" s="43"/>
      <c r="D306" s="183" t="s">
        <v>186</v>
      </c>
      <c r="E306" s="183"/>
      <c r="F306" s="183"/>
      <c r="G306" s="183"/>
      <c r="H306" s="183"/>
      <c r="I306" s="183"/>
      <c r="J306" s="183"/>
      <c r="K306" s="183"/>
      <c r="L306" s="183"/>
      <c r="M306" s="151">
        <f>SUM(M304:O305)</f>
        <v>3293610.37</v>
      </c>
      <c r="N306" s="152"/>
      <c r="O306" s="153"/>
      <c r="P306" s="43"/>
    </row>
    <row r="307" spans="1:16" x14ac:dyDescent="0.25">
      <c r="A307" s="1"/>
      <c r="B307" s="67"/>
      <c r="C307" s="43"/>
      <c r="D307" s="126" t="s">
        <v>187</v>
      </c>
      <c r="E307" s="126"/>
      <c r="F307" s="126"/>
      <c r="G307" s="126"/>
      <c r="H307" s="126"/>
      <c r="I307" s="126"/>
      <c r="J307" s="126"/>
      <c r="K307" s="126"/>
      <c r="L307" s="126"/>
      <c r="M307" s="125">
        <v>210000</v>
      </c>
      <c r="N307" s="126"/>
      <c r="O307" s="126"/>
      <c r="P307" s="43"/>
    </row>
    <row r="308" spans="1:16" x14ac:dyDescent="0.25">
      <c r="A308" s="1"/>
      <c r="B308" s="67"/>
      <c r="C308" s="43"/>
      <c r="D308" s="183" t="s">
        <v>188</v>
      </c>
      <c r="E308" s="183"/>
      <c r="F308" s="183"/>
      <c r="G308" s="183"/>
      <c r="H308" s="183"/>
      <c r="I308" s="183"/>
      <c r="J308" s="183"/>
      <c r="K308" s="183"/>
      <c r="L308" s="183"/>
      <c r="M308" s="151">
        <f>SUM(M307:O307)</f>
        <v>210000</v>
      </c>
      <c r="N308" s="152"/>
      <c r="O308" s="153"/>
      <c r="P308" s="43"/>
    </row>
    <row r="309" spans="1:16" x14ac:dyDescent="0.25">
      <c r="A309" s="1"/>
      <c r="B309" s="67"/>
      <c r="C309" s="43"/>
      <c r="D309" s="194" t="s">
        <v>189</v>
      </c>
      <c r="E309" s="195"/>
      <c r="F309" s="195"/>
      <c r="G309" s="195"/>
      <c r="H309" s="195"/>
      <c r="I309" s="195"/>
      <c r="J309" s="195"/>
      <c r="K309" s="195"/>
      <c r="L309" s="196"/>
      <c r="M309" s="197">
        <v>71509930</v>
      </c>
      <c r="N309" s="195"/>
      <c r="O309" s="196"/>
      <c r="P309" s="43"/>
    </row>
    <row r="310" spans="1:16" x14ac:dyDescent="0.25">
      <c r="A310" s="1"/>
      <c r="B310" s="67"/>
      <c r="C310" s="43"/>
      <c r="D310" s="194" t="s">
        <v>190</v>
      </c>
      <c r="E310" s="195"/>
      <c r="F310" s="195"/>
      <c r="G310" s="195"/>
      <c r="H310" s="195"/>
      <c r="I310" s="195"/>
      <c r="J310" s="195"/>
      <c r="K310" s="195"/>
      <c r="L310" s="196"/>
      <c r="M310" s="197">
        <v>59759517.509999998</v>
      </c>
      <c r="N310" s="195"/>
      <c r="O310" s="196"/>
      <c r="P310" s="43"/>
    </row>
    <row r="311" spans="1:16" x14ac:dyDescent="0.25">
      <c r="A311" s="1"/>
      <c r="B311" s="67"/>
      <c r="C311" s="43"/>
      <c r="D311" s="194" t="s">
        <v>191</v>
      </c>
      <c r="E311" s="195"/>
      <c r="F311" s="195"/>
      <c r="G311" s="195"/>
      <c r="H311" s="195"/>
      <c r="I311" s="195"/>
      <c r="J311" s="195"/>
      <c r="K311" s="195"/>
      <c r="L311" s="196"/>
      <c r="M311" s="197">
        <v>11750412.49</v>
      </c>
      <c r="N311" s="195"/>
      <c r="O311" s="196"/>
      <c r="P311" s="43"/>
    </row>
    <row r="312" spans="1:16" x14ac:dyDescent="0.25">
      <c r="A312" s="1"/>
      <c r="B312" s="67"/>
      <c r="C312" s="43"/>
      <c r="D312" s="194" t="s">
        <v>192</v>
      </c>
      <c r="E312" s="195"/>
      <c r="F312" s="195"/>
      <c r="G312" s="195"/>
      <c r="H312" s="195"/>
      <c r="I312" s="195"/>
      <c r="J312" s="195"/>
      <c r="K312" s="195"/>
      <c r="L312" s="196"/>
      <c r="M312" s="197">
        <v>0</v>
      </c>
      <c r="N312" s="195"/>
      <c r="O312" s="196"/>
      <c r="P312" s="43"/>
    </row>
    <row r="313" spans="1:16" x14ac:dyDescent="0.25">
      <c r="A313" s="1"/>
      <c r="B313" s="67"/>
      <c r="C313" s="43"/>
      <c r="D313" s="194" t="s">
        <v>193</v>
      </c>
      <c r="E313" s="195"/>
      <c r="F313" s="195"/>
      <c r="G313" s="195"/>
      <c r="H313" s="195"/>
      <c r="I313" s="195"/>
      <c r="J313" s="195"/>
      <c r="K313" s="195"/>
      <c r="L313" s="196"/>
      <c r="M313" s="197">
        <v>2497078</v>
      </c>
      <c r="N313" s="195"/>
      <c r="O313" s="196"/>
      <c r="P313" s="43"/>
    </row>
    <row r="314" spans="1:16" x14ac:dyDescent="0.25">
      <c r="A314" s="1"/>
      <c r="B314" s="67"/>
      <c r="C314" s="43"/>
      <c r="D314" s="148" t="s">
        <v>194</v>
      </c>
      <c r="E314" s="149"/>
      <c r="F314" s="149"/>
      <c r="G314" s="149"/>
      <c r="H314" s="149"/>
      <c r="I314" s="149"/>
      <c r="J314" s="149"/>
      <c r="K314" s="149"/>
      <c r="L314" s="150"/>
      <c r="M314" s="151">
        <f>+M309+M310+M311+M312+M313</f>
        <v>145516938</v>
      </c>
      <c r="N314" s="152"/>
      <c r="O314" s="153"/>
      <c r="P314" s="43"/>
    </row>
    <row r="315" spans="1:16" x14ac:dyDescent="0.25">
      <c r="A315" s="1"/>
      <c r="B315" s="67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1"/>
    </row>
    <row r="316" spans="1:16" x14ac:dyDescent="0.25">
      <c r="A316" s="1"/>
      <c r="B316" s="67"/>
      <c r="C316" s="51" t="s">
        <v>195</v>
      </c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68"/>
    </row>
    <row r="317" spans="1:16" x14ac:dyDescent="0.25">
      <c r="A317" s="1"/>
      <c r="B317" s="67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x14ac:dyDescent="0.25">
      <c r="A318" s="8"/>
      <c r="B318" s="65" t="s">
        <v>80</v>
      </c>
      <c r="C318" s="69" t="s">
        <v>196</v>
      </c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6" x14ac:dyDescent="0.25">
      <c r="A319" s="8"/>
      <c r="B319" s="65"/>
      <c r="C319" s="70" t="s">
        <v>197</v>
      </c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6" x14ac:dyDescent="0.25">
      <c r="A320" s="8"/>
      <c r="B320" s="65"/>
      <c r="C320" s="70" t="s">
        <v>198</v>
      </c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25">
      <c r="A321" s="1"/>
      <c r="B321" s="67"/>
      <c r="C321" s="43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43"/>
    </row>
    <row r="322" spans="1:16" x14ac:dyDescent="0.25">
      <c r="A322" s="1"/>
      <c r="B322" s="67"/>
      <c r="C322" s="43"/>
      <c r="D322" s="188" t="s">
        <v>12</v>
      </c>
      <c r="E322" s="189"/>
      <c r="F322" s="189"/>
      <c r="G322" s="189"/>
      <c r="H322" s="189"/>
      <c r="I322" s="189"/>
      <c r="J322" s="189"/>
      <c r="K322" s="189"/>
      <c r="L322" s="190"/>
      <c r="M322" s="191" t="s">
        <v>20</v>
      </c>
      <c r="N322" s="192"/>
      <c r="O322" s="193"/>
      <c r="P322" s="43"/>
    </row>
    <row r="323" spans="1:16" x14ac:dyDescent="0.25">
      <c r="A323" s="1"/>
      <c r="B323" s="67"/>
      <c r="C323" s="43"/>
      <c r="D323" s="126" t="s">
        <v>199</v>
      </c>
      <c r="E323" s="126"/>
      <c r="F323" s="126"/>
      <c r="G323" s="126"/>
      <c r="H323" s="126"/>
      <c r="I323" s="126"/>
      <c r="J323" s="126"/>
      <c r="K323" s="126"/>
      <c r="L323" s="126"/>
      <c r="M323" s="125">
        <v>3039967.58</v>
      </c>
      <c r="N323" s="126"/>
      <c r="O323" s="126"/>
      <c r="P323" s="43"/>
    </row>
    <row r="324" spans="1:16" x14ac:dyDescent="0.25">
      <c r="A324" s="1"/>
      <c r="B324" s="67"/>
      <c r="C324" s="43"/>
      <c r="D324" s="183" t="s">
        <v>200</v>
      </c>
      <c r="E324" s="183"/>
      <c r="F324" s="183"/>
      <c r="G324" s="183"/>
      <c r="H324" s="183"/>
      <c r="I324" s="183"/>
      <c r="J324" s="183"/>
      <c r="K324" s="183"/>
      <c r="L324" s="183"/>
      <c r="M324" s="151">
        <f>SUM(M323:O323)</f>
        <v>3039967.58</v>
      </c>
      <c r="N324" s="152"/>
      <c r="O324" s="153"/>
      <c r="P324" s="43"/>
    </row>
    <row r="325" spans="1:16" x14ac:dyDescent="0.25">
      <c r="A325" s="1"/>
      <c r="B325" s="67"/>
      <c r="C325" s="43"/>
      <c r="D325" s="155" t="s">
        <v>201</v>
      </c>
      <c r="E325" s="156"/>
      <c r="F325" s="156"/>
      <c r="G325" s="156"/>
      <c r="H325" s="156"/>
      <c r="I325" s="156"/>
      <c r="J325" s="156"/>
      <c r="K325" s="156"/>
      <c r="L325" s="198"/>
      <c r="M325" s="197">
        <v>83591</v>
      </c>
      <c r="N325" s="195"/>
      <c r="O325" s="196"/>
      <c r="P325" s="43"/>
    </row>
    <row r="326" spans="1:16" x14ac:dyDescent="0.25">
      <c r="A326" s="1"/>
      <c r="B326" s="67"/>
      <c r="C326" s="43"/>
      <c r="D326" s="155" t="s">
        <v>202</v>
      </c>
      <c r="E326" s="156"/>
      <c r="F326" s="156"/>
      <c r="G326" s="156"/>
      <c r="H326" s="156"/>
      <c r="I326" s="156"/>
      <c r="J326" s="156"/>
      <c r="K326" s="156"/>
      <c r="L326" s="198"/>
      <c r="M326" s="197">
        <v>2684719.41</v>
      </c>
      <c r="N326" s="195"/>
      <c r="O326" s="196"/>
      <c r="P326" s="43"/>
    </row>
    <row r="327" spans="1:16" x14ac:dyDescent="0.25">
      <c r="A327" s="1"/>
      <c r="B327" s="67"/>
      <c r="C327" s="43"/>
      <c r="D327" s="194" t="s">
        <v>203</v>
      </c>
      <c r="E327" s="195"/>
      <c r="F327" s="195"/>
      <c r="G327" s="195"/>
      <c r="H327" s="195"/>
      <c r="I327" s="195"/>
      <c r="J327" s="195"/>
      <c r="K327" s="195"/>
      <c r="L327" s="196"/>
      <c r="M327" s="197">
        <v>3633492.12</v>
      </c>
      <c r="N327" s="195"/>
      <c r="O327" s="196"/>
      <c r="P327" s="43"/>
    </row>
    <row r="328" spans="1:16" x14ac:dyDescent="0.25">
      <c r="A328" s="1"/>
      <c r="B328" s="67"/>
      <c r="C328" s="43"/>
      <c r="D328" s="148" t="s">
        <v>204</v>
      </c>
      <c r="E328" s="149"/>
      <c r="F328" s="149"/>
      <c r="G328" s="149"/>
      <c r="H328" s="149"/>
      <c r="I328" s="149"/>
      <c r="J328" s="149"/>
      <c r="K328" s="149"/>
      <c r="L328" s="150"/>
      <c r="M328" s="151">
        <f>SUM(M325:O327)</f>
        <v>6401802.5300000003</v>
      </c>
      <c r="N328" s="152"/>
      <c r="O328" s="153"/>
      <c r="P328" s="43"/>
    </row>
    <row r="329" spans="1:16" x14ac:dyDescent="0.25">
      <c r="A329" s="1"/>
      <c r="B329" s="67"/>
      <c r="C329" s="43"/>
      <c r="D329" s="30"/>
      <c r="E329" s="30"/>
      <c r="F329" s="30"/>
      <c r="G329" s="30"/>
      <c r="H329" s="30"/>
      <c r="I329" s="30"/>
      <c r="J329" s="30"/>
      <c r="K329" s="30"/>
      <c r="L329" s="30"/>
      <c r="M329" s="71"/>
      <c r="N329" s="71"/>
      <c r="O329" s="71"/>
      <c r="P329" s="43"/>
    </row>
    <row r="330" spans="1:16" x14ac:dyDescent="0.25">
      <c r="A330" s="23"/>
      <c r="B330" s="23"/>
      <c r="C330" s="4" t="s">
        <v>205</v>
      </c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23"/>
    </row>
    <row r="331" spans="1:16" x14ac:dyDescent="0.25">
      <c r="A331" s="23"/>
      <c r="B331" s="23"/>
      <c r="C331" s="4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1:16" x14ac:dyDescent="0.25">
      <c r="A332" s="72"/>
      <c r="B332" s="73" t="s">
        <v>9</v>
      </c>
      <c r="C332" s="199" t="s">
        <v>206</v>
      </c>
      <c r="D332" s="199"/>
      <c r="E332" s="199"/>
      <c r="F332" s="199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</row>
    <row r="333" spans="1:16" x14ac:dyDescent="0.25">
      <c r="A333" s="72"/>
      <c r="B333" s="72"/>
      <c r="C333" s="199"/>
      <c r="D333" s="199"/>
      <c r="E333" s="199"/>
      <c r="F333" s="199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</row>
    <row r="334" spans="1:16" x14ac:dyDescent="0.25">
      <c r="A334" s="23"/>
      <c r="B334" s="23"/>
      <c r="C334" s="23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23"/>
    </row>
    <row r="335" spans="1:16" x14ac:dyDescent="0.25">
      <c r="A335" s="23"/>
      <c r="B335" s="23"/>
      <c r="C335" s="23"/>
      <c r="D335" s="188" t="s">
        <v>12</v>
      </c>
      <c r="E335" s="189"/>
      <c r="F335" s="189"/>
      <c r="G335" s="189"/>
      <c r="H335" s="189"/>
      <c r="I335" s="189"/>
      <c r="J335" s="190"/>
      <c r="K335" s="191" t="s">
        <v>20</v>
      </c>
      <c r="L335" s="192"/>
      <c r="M335" s="193"/>
      <c r="N335" s="74"/>
      <c r="O335" s="74"/>
      <c r="P335" s="23"/>
    </row>
    <row r="336" spans="1:16" x14ac:dyDescent="0.25">
      <c r="A336" s="23"/>
      <c r="B336" s="23"/>
      <c r="C336" s="23"/>
      <c r="D336" s="126" t="s">
        <v>207</v>
      </c>
      <c r="E336" s="126"/>
      <c r="F336" s="126"/>
      <c r="G336" s="126"/>
      <c r="H336" s="126"/>
      <c r="I336" s="126"/>
      <c r="J336" s="126"/>
      <c r="K336" s="125">
        <v>177885460.16999999</v>
      </c>
      <c r="L336" s="126"/>
      <c r="M336" s="126"/>
      <c r="N336" s="74"/>
      <c r="O336" s="74"/>
      <c r="P336" s="23"/>
    </row>
    <row r="337" spans="1:16" x14ac:dyDescent="0.25">
      <c r="A337" s="23"/>
      <c r="B337" s="23"/>
      <c r="C337" s="23"/>
      <c r="D337" s="126" t="s">
        <v>208</v>
      </c>
      <c r="E337" s="126"/>
      <c r="F337" s="126"/>
      <c r="G337" s="126"/>
      <c r="H337" s="126"/>
      <c r="I337" s="126"/>
      <c r="J337" s="126"/>
      <c r="K337" s="125">
        <v>7255802.4199999999</v>
      </c>
      <c r="L337" s="126"/>
      <c r="M337" s="126"/>
      <c r="N337" s="74"/>
      <c r="O337" s="74"/>
      <c r="P337" s="23"/>
    </row>
    <row r="338" spans="1:16" x14ac:dyDescent="0.25">
      <c r="A338" s="23"/>
      <c r="B338" s="23"/>
      <c r="C338" s="23"/>
      <c r="D338" s="126" t="s">
        <v>209</v>
      </c>
      <c r="E338" s="126"/>
      <c r="F338" s="126"/>
      <c r="G338" s="126"/>
      <c r="H338" s="126"/>
      <c r="I338" s="126"/>
      <c r="J338" s="126"/>
      <c r="K338" s="125">
        <v>14315808.84</v>
      </c>
      <c r="L338" s="126"/>
      <c r="M338" s="126"/>
      <c r="N338" s="74"/>
      <c r="O338" s="74"/>
      <c r="P338" s="23"/>
    </row>
    <row r="339" spans="1:16" x14ac:dyDescent="0.25">
      <c r="A339" s="23"/>
      <c r="B339" s="23"/>
      <c r="C339" s="23"/>
      <c r="D339" s="207" t="s">
        <v>210</v>
      </c>
      <c r="E339" s="208"/>
      <c r="F339" s="208"/>
      <c r="G339" s="208"/>
      <c r="H339" s="208"/>
      <c r="I339" s="208"/>
      <c r="J339" s="209"/>
      <c r="K339" s="175">
        <f>SUM(K336:M338)</f>
        <v>199457071.42999998</v>
      </c>
      <c r="L339" s="175"/>
      <c r="M339" s="175"/>
      <c r="N339" s="74"/>
      <c r="O339" s="74"/>
      <c r="P339" s="23"/>
    </row>
    <row r="340" spans="1:16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</row>
    <row r="341" spans="1:16" x14ac:dyDescent="0.25">
      <c r="A341" s="23"/>
      <c r="B341" s="23"/>
      <c r="C341" s="18" t="s">
        <v>211</v>
      </c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1:16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</row>
    <row r="343" spans="1:16" x14ac:dyDescent="0.25">
      <c r="A343" s="23"/>
      <c r="B343" s="23"/>
      <c r="C343" s="163" t="s">
        <v>12</v>
      </c>
      <c r="D343" s="164"/>
      <c r="E343" s="164"/>
      <c r="F343" s="164"/>
      <c r="G343" s="164"/>
      <c r="H343" s="164"/>
      <c r="I343" s="164"/>
      <c r="J343" s="165"/>
      <c r="K343" s="163" t="s">
        <v>20</v>
      </c>
      <c r="L343" s="164"/>
      <c r="M343" s="165"/>
      <c r="N343" s="191" t="s">
        <v>212</v>
      </c>
      <c r="O343" s="192"/>
      <c r="P343" s="193"/>
    </row>
    <row r="344" spans="1:16" x14ac:dyDescent="0.25">
      <c r="A344" s="23"/>
      <c r="B344" s="23"/>
      <c r="C344" s="155" t="s">
        <v>213</v>
      </c>
      <c r="D344" s="156"/>
      <c r="E344" s="156"/>
      <c r="F344" s="156"/>
      <c r="G344" s="156"/>
      <c r="H344" s="156"/>
      <c r="I344" s="156"/>
      <c r="J344" s="198"/>
      <c r="K344" s="200">
        <v>18150114.940000001</v>
      </c>
      <c r="L344" s="201"/>
      <c r="M344" s="202"/>
      <c r="N344" s="203">
        <f>K344/$K$339</f>
        <v>9.0997600686069616E-2</v>
      </c>
      <c r="O344" s="204"/>
      <c r="P344" s="205"/>
    </row>
    <row r="345" spans="1:16" x14ac:dyDescent="0.25">
      <c r="A345" s="23"/>
      <c r="B345" s="23"/>
      <c r="C345" s="75" t="s">
        <v>214</v>
      </c>
      <c r="D345" s="76"/>
      <c r="E345" s="76"/>
      <c r="F345" s="76"/>
      <c r="G345" s="76"/>
      <c r="H345" s="76"/>
      <c r="I345" s="76"/>
      <c r="J345" s="77"/>
      <c r="K345" s="200">
        <v>16021800.58</v>
      </c>
      <c r="L345" s="201"/>
      <c r="M345" s="202"/>
      <c r="N345" s="206">
        <f>K345/$K$339</f>
        <v>8.0327062185022086E-2</v>
      </c>
      <c r="O345" s="204"/>
      <c r="P345" s="205"/>
    </row>
    <row r="346" spans="1:16" x14ac:dyDescent="0.25">
      <c r="A346" s="23"/>
      <c r="B346" s="23"/>
      <c r="C346" s="75" t="s">
        <v>215</v>
      </c>
      <c r="D346" s="76"/>
      <c r="E346" s="76"/>
      <c r="F346" s="76"/>
      <c r="G346" s="76"/>
      <c r="H346" s="76"/>
      <c r="I346" s="76"/>
      <c r="J346" s="77"/>
      <c r="K346" s="200">
        <v>24148809.059999999</v>
      </c>
      <c r="L346" s="201"/>
      <c r="M346" s="202"/>
      <c r="N346" s="206">
        <f>K346/$K$339</f>
        <v>0.12107271447868967</v>
      </c>
      <c r="O346" s="204"/>
      <c r="P346" s="205"/>
    </row>
    <row r="347" spans="1:16" x14ac:dyDescent="0.25">
      <c r="A347" s="23"/>
      <c r="B347" s="23"/>
      <c r="C347" s="23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23"/>
    </row>
    <row r="348" spans="1:16" x14ac:dyDescent="0.25">
      <c r="A348" s="49"/>
      <c r="B348" s="4" t="s">
        <v>216</v>
      </c>
      <c r="C348" s="67" t="s">
        <v>217</v>
      </c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1"/>
    </row>
    <row r="349" spans="1:16" x14ac:dyDescent="0.25">
      <c r="A349" s="49"/>
      <c r="B349" s="4"/>
      <c r="C349" s="6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38"/>
      <c r="B350" s="7" t="s">
        <v>9</v>
      </c>
      <c r="C350" s="217" t="s">
        <v>218</v>
      </c>
      <c r="D350" s="217"/>
      <c r="E350" s="217"/>
      <c r="F350" s="217"/>
      <c r="G350" s="217"/>
      <c r="H350" s="217"/>
      <c r="I350" s="217"/>
      <c r="J350" s="217"/>
      <c r="K350" s="217"/>
      <c r="L350" s="217"/>
      <c r="M350" s="217"/>
      <c r="N350" s="217"/>
      <c r="O350" s="217"/>
      <c r="P350" s="217"/>
    </row>
    <row r="351" spans="1:16" x14ac:dyDescent="0.25">
      <c r="A351" s="38"/>
      <c r="B351" s="7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</row>
    <row r="352" spans="1:16" x14ac:dyDescent="0.25">
      <c r="A352" s="9"/>
      <c r="B352" s="7" t="s">
        <v>56</v>
      </c>
      <c r="C352" s="217" t="s">
        <v>219</v>
      </c>
      <c r="D352" s="217"/>
      <c r="E352" s="217"/>
      <c r="F352" s="217"/>
      <c r="G352" s="217"/>
      <c r="H352" s="217"/>
      <c r="I352" s="217"/>
      <c r="J352" s="217"/>
      <c r="K352" s="217"/>
      <c r="L352" s="217"/>
      <c r="M352" s="217"/>
      <c r="N352" s="217"/>
      <c r="O352" s="217"/>
      <c r="P352" s="217"/>
    </row>
    <row r="353" spans="1:16" x14ac:dyDescent="0.25">
      <c r="A353" s="44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 x14ac:dyDescent="0.25">
      <c r="A354" s="1"/>
      <c r="B354" s="67"/>
      <c r="C354" s="57" t="s">
        <v>220</v>
      </c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x14ac:dyDescent="0.25">
      <c r="A355" s="1"/>
      <c r="B355" s="67"/>
      <c r="C355" s="218" t="s">
        <v>221</v>
      </c>
      <c r="D355" s="218"/>
      <c r="E355" s="218"/>
      <c r="F355" s="218"/>
      <c r="G355" s="218"/>
      <c r="H355" s="218"/>
      <c r="I355" s="218"/>
      <c r="J355" s="218"/>
      <c r="K355" s="218"/>
      <c r="L355" s="218"/>
      <c r="M355" s="218"/>
      <c r="N355" s="218"/>
      <c r="O355" s="218"/>
      <c r="P355" s="218"/>
    </row>
    <row r="356" spans="1:16" x14ac:dyDescent="0.25">
      <c r="A356" s="1"/>
      <c r="B356" s="67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</row>
    <row r="357" spans="1:16" x14ac:dyDescent="0.25">
      <c r="A357" s="4"/>
      <c r="B357" s="4" t="s">
        <v>222</v>
      </c>
      <c r="C357" s="67" t="s">
        <v>223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4"/>
      <c r="B358" s="4"/>
      <c r="C358" s="6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37"/>
      <c r="B359" s="37"/>
      <c r="C359" s="4" t="s">
        <v>224</v>
      </c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</row>
    <row r="360" spans="1:16" x14ac:dyDescent="0.25">
      <c r="A360" s="37"/>
      <c r="B360" s="37"/>
      <c r="C360" s="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</row>
    <row r="361" spans="1:16" x14ac:dyDescent="0.25">
      <c r="A361" s="37"/>
      <c r="B361" s="7" t="s">
        <v>9</v>
      </c>
      <c r="C361" s="4"/>
      <c r="D361" s="37" t="s">
        <v>225</v>
      </c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</row>
    <row r="362" spans="1:16" x14ac:dyDescent="0.25">
      <c r="A362" s="37"/>
      <c r="B362" s="37"/>
      <c r="C362" s="4"/>
      <c r="D362" s="37" t="s">
        <v>226</v>
      </c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</row>
    <row r="363" spans="1:16" x14ac:dyDescent="0.25">
      <c r="A363" s="37"/>
      <c r="B363" s="37"/>
      <c r="C363" s="4"/>
      <c r="D363" s="37" t="s">
        <v>227</v>
      </c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</row>
    <row r="364" spans="1:16" x14ac:dyDescent="0.25">
      <c r="A364" s="1"/>
      <c r="B364" s="1"/>
      <c r="C364" s="1"/>
      <c r="D364" s="1"/>
      <c r="E364" s="177" t="s">
        <v>12</v>
      </c>
      <c r="F364" s="178"/>
      <c r="G364" s="178"/>
      <c r="H364" s="179"/>
      <c r="I364" s="163">
        <v>2024</v>
      </c>
      <c r="J364" s="164"/>
      <c r="K364" s="165"/>
      <c r="L364" s="163">
        <v>2023</v>
      </c>
      <c r="M364" s="164"/>
      <c r="N364" s="165"/>
      <c r="O364" s="1"/>
      <c r="P364" s="1"/>
    </row>
    <row r="365" spans="1:16" x14ac:dyDescent="0.25">
      <c r="A365" s="49"/>
      <c r="B365" s="1"/>
      <c r="C365" s="1"/>
      <c r="D365" s="1"/>
      <c r="E365" s="155" t="s">
        <v>13</v>
      </c>
      <c r="F365" s="156"/>
      <c r="G365" s="156"/>
      <c r="H365" s="198"/>
      <c r="I365" s="210">
        <v>34600</v>
      </c>
      <c r="J365" s="211"/>
      <c r="K365" s="212"/>
      <c r="L365" s="213">
        <v>34600</v>
      </c>
      <c r="M365" s="211"/>
      <c r="N365" s="212"/>
      <c r="O365" s="1"/>
      <c r="P365" s="1"/>
    </row>
    <row r="366" spans="1:16" x14ac:dyDescent="0.25">
      <c r="A366" s="49"/>
      <c r="B366" s="1"/>
      <c r="C366" s="1"/>
      <c r="D366" s="1"/>
      <c r="E366" s="214" t="s">
        <v>14</v>
      </c>
      <c r="F366" s="215"/>
      <c r="G366" s="215"/>
      <c r="H366" s="216"/>
      <c r="I366" s="210">
        <v>14560950.68</v>
      </c>
      <c r="J366" s="211"/>
      <c r="K366" s="212"/>
      <c r="L366" s="213">
        <v>12392885.300000001</v>
      </c>
      <c r="M366" s="211"/>
      <c r="N366" s="212"/>
      <c r="O366" s="1"/>
      <c r="P366" s="1"/>
    </row>
    <row r="367" spans="1:16" x14ac:dyDescent="0.25">
      <c r="A367" s="49"/>
      <c r="B367" s="1"/>
      <c r="C367" s="1"/>
      <c r="D367" s="1"/>
      <c r="E367" s="214" t="s">
        <v>15</v>
      </c>
      <c r="F367" s="215"/>
      <c r="G367" s="215"/>
      <c r="H367" s="216"/>
      <c r="I367" s="210">
        <v>5086416.59</v>
      </c>
      <c r="J367" s="211"/>
      <c r="K367" s="212"/>
      <c r="L367" s="213">
        <v>8757678.6899999995</v>
      </c>
      <c r="M367" s="211"/>
      <c r="N367" s="212"/>
      <c r="O367" s="1"/>
      <c r="P367" s="1"/>
    </row>
    <row r="368" spans="1:16" x14ac:dyDescent="0.25">
      <c r="A368" s="1"/>
      <c r="B368" s="1"/>
      <c r="C368" s="1"/>
      <c r="D368" s="1"/>
      <c r="E368" s="132" t="s">
        <v>228</v>
      </c>
      <c r="F368" s="133"/>
      <c r="G368" s="133"/>
      <c r="H368" s="134"/>
      <c r="I368" s="223">
        <f>SUM(I365:K367)</f>
        <v>19681967.27</v>
      </c>
      <c r="J368" s="224"/>
      <c r="K368" s="225"/>
      <c r="L368" s="223">
        <f>SUM(L365:N367)</f>
        <v>21185163.990000002</v>
      </c>
      <c r="M368" s="224"/>
      <c r="N368" s="225"/>
      <c r="O368" s="1"/>
      <c r="P368" s="1"/>
    </row>
    <row r="369" spans="1:16" x14ac:dyDescent="0.25">
      <c r="A369" s="1"/>
      <c r="B369" s="67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</row>
    <row r="370" spans="1:16" x14ac:dyDescent="0.25">
      <c r="A370" s="1"/>
      <c r="B370" s="7" t="s">
        <v>56</v>
      </c>
      <c r="C370" s="43"/>
      <c r="D370" s="43" t="s">
        <v>225</v>
      </c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</row>
    <row r="371" spans="1:16" x14ac:dyDescent="0.25">
      <c r="A371" s="1"/>
      <c r="B371" s="7"/>
      <c r="C371" s="43"/>
      <c r="D371" s="43" t="s">
        <v>226</v>
      </c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</row>
    <row r="372" spans="1:16" x14ac:dyDescent="0.25">
      <c r="A372" s="1"/>
      <c r="B372" s="67"/>
      <c r="C372" s="43"/>
      <c r="D372" s="43" t="s">
        <v>227</v>
      </c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</row>
    <row r="373" spans="1:16" x14ac:dyDescent="0.25">
      <c r="A373" s="78"/>
      <c r="B373" s="23"/>
      <c r="C373" s="23"/>
      <c r="D373" s="1"/>
      <c r="E373" s="219" t="s">
        <v>12</v>
      </c>
      <c r="F373" s="219"/>
      <c r="G373" s="219"/>
      <c r="H373" s="219"/>
      <c r="I373" s="122">
        <v>2024</v>
      </c>
      <c r="J373" s="122"/>
      <c r="K373" s="122"/>
      <c r="L373" s="122">
        <v>2023</v>
      </c>
      <c r="M373" s="122"/>
      <c r="N373" s="122"/>
      <c r="O373" s="1"/>
      <c r="P373" s="1"/>
    </row>
    <row r="374" spans="1:16" x14ac:dyDescent="0.25">
      <c r="A374" s="37"/>
      <c r="B374" s="37"/>
      <c r="C374" s="37"/>
      <c r="D374" s="37"/>
      <c r="E374" s="220" t="s">
        <v>229</v>
      </c>
      <c r="F374" s="221"/>
      <c r="G374" s="221"/>
      <c r="H374" s="221"/>
      <c r="I374" s="222"/>
      <c r="J374" s="222"/>
      <c r="K374" s="222"/>
      <c r="L374" s="222"/>
      <c r="M374" s="222"/>
      <c r="N374" s="222"/>
      <c r="O374" s="1"/>
      <c r="P374" s="1"/>
    </row>
    <row r="375" spans="1:16" x14ac:dyDescent="0.25">
      <c r="A375" s="37"/>
      <c r="B375" s="37"/>
      <c r="C375" s="37"/>
      <c r="D375" s="37"/>
      <c r="E375" s="232" t="s">
        <v>230</v>
      </c>
      <c r="F375" s="232"/>
      <c r="G375" s="232"/>
      <c r="H375" s="232"/>
      <c r="I375" s="233"/>
      <c r="J375" s="233"/>
      <c r="K375" s="233"/>
      <c r="L375" s="233"/>
      <c r="M375" s="233"/>
      <c r="N375" s="233"/>
      <c r="O375" s="1"/>
      <c r="P375" s="1"/>
    </row>
    <row r="376" spans="1:16" x14ac:dyDescent="0.25">
      <c r="A376" s="37"/>
      <c r="B376" s="37"/>
      <c r="C376" s="37"/>
      <c r="D376" s="37"/>
      <c r="E376" s="226" t="s">
        <v>231</v>
      </c>
      <c r="F376" s="226"/>
      <c r="G376" s="226"/>
      <c r="H376" s="226"/>
      <c r="I376" s="234">
        <f>181385646.92-L376</f>
        <v>13363126.709999979</v>
      </c>
      <c r="J376" s="235"/>
      <c r="K376" s="236"/>
      <c r="L376" s="230">
        <v>168022520.21000001</v>
      </c>
      <c r="M376" s="230"/>
      <c r="N376" s="230"/>
      <c r="O376" s="1"/>
      <c r="P376" s="1"/>
    </row>
    <row r="377" spans="1:16" x14ac:dyDescent="0.25">
      <c r="A377" s="1"/>
      <c r="B377" s="1"/>
      <c r="C377" s="1"/>
      <c r="D377" s="1"/>
      <c r="E377" s="226" t="s">
        <v>232</v>
      </c>
      <c r="F377" s="226"/>
      <c r="G377" s="226"/>
      <c r="H377" s="226"/>
      <c r="I377" s="227">
        <v>0</v>
      </c>
      <c r="J377" s="228"/>
      <c r="K377" s="229"/>
      <c r="L377" s="230">
        <v>0</v>
      </c>
      <c r="M377" s="230"/>
      <c r="N377" s="230"/>
      <c r="O377" s="1"/>
      <c r="P377" s="1"/>
    </row>
    <row r="378" spans="1:16" x14ac:dyDescent="0.25">
      <c r="A378" s="37"/>
      <c r="B378" s="37"/>
      <c r="C378" s="37"/>
      <c r="D378" s="37"/>
      <c r="E378" s="226" t="s">
        <v>233</v>
      </c>
      <c r="F378" s="226"/>
      <c r="G378" s="226"/>
      <c r="H378" s="226"/>
      <c r="I378" s="231">
        <f>1325929-L378</f>
        <v>-206176.8600000001</v>
      </c>
      <c r="J378" s="231"/>
      <c r="K378" s="231"/>
      <c r="L378" s="230">
        <v>1532105.86</v>
      </c>
      <c r="M378" s="230"/>
      <c r="N378" s="230"/>
      <c r="O378" s="1"/>
      <c r="P378" s="1"/>
    </row>
    <row r="379" spans="1:16" x14ac:dyDescent="0.25">
      <c r="A379" s="37"/>
      <c r="B379" s="37"/>
      <c r="C379" s="37"/>
      <c r="D379" s="37"/>
      <c r="E379" s="221" t="s">
        <v>234</v>
      </c>
      <c r="F379" s="221"/>
      <c r="G379" s="221"/>
      <c r="H379" s="221"/>
      <c r="I379" s="238">
        <v>0</v>
      </c>
      <c r="J379" s="239"/>
      <c r="K379" s="240"/>
      <c r="L379" s="244">
        <v>0</v>
      </c>
      <c r="M379" s="244"/>
      <c r="N379" s="244"/>
      <c r="O379" s="1"/>
      <c r="P379" s="1"/>
    </row>
    <row r="380" spans="1:16" x14ac:dyDescent="0.25">
      <c r="A380" s="37"/>
      <c r="B380" s="37"/>
      <c r="C380" s="37"/>
      <c r="D380" s="37"/>
      <c r="E380" s="221"/>
      <c r="F380" s="221"/>
      <c r="G380" s="221"/>
      <c r="H380" s="221"/>
      <c r="I380" s="241"/>
      <c r="J380" s="242"/>
      <c r="K380" s="243"/>
      <c r="L380" s="244"/>
      <c r="M380" s="244"/>
      <c r="N380" s="244"/>
      <c r="O380" s="1"/>
      <c r="P380" s="1"/>
    </row>
    <row r="381" spans="1:16" x14ac:dyDescent="0.25">
      <c r="A381" s="37"/>
      <c r="B381" s="37"/>
      <c r="C381" s="37"/>
      <c r="D381" s="37"/>
      <c r="E381" s="226" t="s">
        <v>235</v>
      </c>
      <c r="F381" s="221"/>
      <c r="G381" s="221"/>
      <c r="H381" s="221"/>
      <c r="I381" s="238">
        <v>0</v>
      </c>
      <c r="J381" s="239"/>
      <c r="K381" s="240"/>
      <c r="L381" s="244">
        <v>0</v>
      </c>
      <c r="M381" s="244"/>
      <c r="N381" s="244"/>
      <c r="O381" s="1"/>
      <c r="P381" s="1"/>
    </row>
    <row r="382" spans="1:16" x14ac:dyDescent="0.25">
      <c r="A382" s="49"/>
      <c r="B382" s="1"/>
      <c r="C382" s="1"/>
      <c r="D382" s="1"/>
      <c r="E382" s="221"/>
      <c r="F382" s="221"/>
      <c r="G382" s="221"/>
      <c r="H382" s="221"/>
      <c r="I382" s="241"/>
      <c r="J382" s="242"/>
      <c r="K382" s="243"/>
      <c r="L382" s="244"/>
      <c r="M382" s="244"/>
      <c r="N382" s="244"/>
      <c r="O382" s="1"/>
      <c r="P382" s="1"/>
    </row>
    <row r="383" spans="1:16" x14ac:dyDescent="0.25">
      <c r="A383" s="1"/>
      <c r="B383" s="1"/>
      <c r="C383" s="1"/>
      <c r="D383" s="1"/>
      <c r="E383" s="226" t="s">
        <v>236</v>
      </c>
      <c r="F383" s="226"/>
      <c r="G383" s="226"/>
      <c r="H383" s="226"/>
      <c r="I383" s="231">
        <f>0-L383</f>
        <v>-1810991.73</v>
      </c>
      <c r="J383" s="231"/>
      <c r="K383" s="231"/>
      <c r="L383" s="230">
        <v>1810991.73</v>
      </c>
      <c r="M383" s="230"/>
      <c r="N383" s="230"/>
      <c r="O383" s="1"/>
      <c r="P383" s="1"/>
    </row>
    <row r="384" spans="1:16" x14ac:dyDescent="0.25">
      <c r="A384" s="49"/>
      <c r="B384" s="1"/>
      <c r="C384" s="1"/>
      <c r="D384" s="1"/>
      <c r="E384" s="237" t="s">
        <v>237</v>
      </c>
      <c r="F384" s="237"/>
      <c r="G384" s="237"/>
      <c r="H384" s="237"/>
      <c r="I384" s="230"/>
      <c r="J384" s="230"/>
      <c r="K384" s="230"/>
      <c r="L384" s="230"/>
      <c r="M384" s="230"/>
      <c r="N384" s="230"/>
      <c r="O384" s="1"/>
      <c r="P384" s="1"/>
    </row>
    <row r="385" spans="1:16" x14ac:dyDescent="0.25">
      <c r="A385" s="49"/>
      <c r="B385" s="1"/>
      <c r="C385" s="1"/>
      <c r="D385" s="1"/>
      <c r="E385" s="23"/>
      <c r="F385" s="23"/>
      <c r="G385" s="23"/>
      <c r="H385" s="23"/>
      <c r="I385" s="79"/>
      <c r="J385" s="79"/>
      <c r="K385" s="79"/>
      <c r="L385" s="79"/>
      <c r="M385" s="79"/>
      <c r="N385" s="79"/>
      <c r="O385" s="1"/>
      <c r="P385" s="1"/>
    </row>
    <row r="386" spans="1:16" x14ac:dyDescent="0.25">
      <c r="A386" s="1"/>
      <c r="B386" s="4" t="s">
        <v>238</v>
      </c>
      <c r="C386" s="253" t="s">
        <v>239</v>
      </c>
      <c r="D386" s="253"/>
      <c r="E386" s="253"/>
      <c r="F386" s="253"/>
      <c r="G386" s="253"/>
      <c r="H386" s="253"/>
      <c r="I386" s="253"/>
      <c r="J386" s="253"/>
      <c r="K386" s="253"/>
      <c r="L386" s="253"/>
      <c r="M386" s="253"/>
      <c r="N386" s="253"/>
      <c r="O386" s="253"/>
      <c r="P386" s="253"/>
    </row>
    <row r="387" spans="1:16" x14ac:dyDescent="0.25">
      <c r="A387" s="43"/>
      <c r="B387" s="254" t="s">
        <v>240</v>
      </c>
      <c r="C387" s="254"/>
      <c r="D387" s="254"/>
      <c r="E387" s="254"/>
      <c r="F387" s="254"/>
      <c r="G387" s="254"/>
      <c r="H387" s="254"/>
      <c r="I387" s="254"/>
      <c r="J387" s="254"/>
      <c r="K387" s="254"/>
      <c r="L387" s="254"/>
      <c r="M387" s="254"/>
      <c r="N387" s="254"/>
      <c r="O387" s="254"/>
      <c r="P387" s="254"/>
    </row>
    <row r="388" spans="1:16" x14ac:dyDescent="0.25">
      <c r="A388" s="43"/>
      <c r="B388" s="254"/>
      <c r="C388" s="254"/>
      <c r="D388" s="254"/>
      <c r="E388" s="254"/>
      <c r="F388" s="254"/>
      <c r="G388" s="254"/>
      <c r="H388" s="254"/>
      <c r="I388" s="254"/>
      <c r="J388" s="254"/>
      <c r="K388" s="254"/>
      <c r="L388" s="254"/>
      <c r="M388" s="254"/>
      <c r="N388" s="254"/>
      <c r="O388" s="254"/>
      <c r="P388" s="254"/>
    </row>
    <row r="389" spans="1:16" x14ac:dyDescent="0.25">
      <c r="A389" s="43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</row>
    <row r="390" spans="1:16" x14ac:dyDescent="0.25">
      <c r="A390" s="43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</row>
    <row r="391" spans="1:16" x14ac:dyDescent="0.25">
      <c r="A391" s="43"/>
      <c r="B391" s="80"/>
      <c r="C391" s="80"/>
      <c r="D391" s="80"/>
      <c r="E391" s="255" t="s">
        <v>0</v>
      </c>
      <c r="F391" s="255"/>
      <c r="G391" s="255"/>
      <c r="H391" s="255"/>
      <c r="I391" s="255"/>
      <c r="J391" s="255"/>
      <c r="K391" s="255"/>
      <c r="L391" s="255"/>
      <c r="M391" s="255"/>
      <c r="N391" s="255"/>
      <c r="O391" s="80"/>
      <c r="P391" s="80"/>
    </row>
    <row r="392" spans="1:16" x14ac:dyDescent="0.25">
      <c r="A392" s="43"/>
      <c r="B392" s="80"/>
      <c r="C392" s="80"/>
      <c r="D392" s="80"/>
      <c r="E392" s="255" t="s">
        <v>241</v>
      </c>
      <c r="F392" s="255"/>
      <c r="G392" s="255"/>
      <c r="H392" s="255"/>
      <c r="I392" s="255"/>
      <c r="J392" s="255"/>
      <c r="K392" s="255"/>
      <c r="L392" s="255"/>
      <c r="M392" s="255"/>
      <c r="N392" s="255"/>
      <c r="O392" s="80"/>
      <c r="P392" s="80"/>
    </row>
    <row r="393" spans="1:16" x14ac:dyDescent="0.25">
      <c r="A393" s="43"/>
      <c r="B393" s="80"/>
      <c r="C393" s="80"/>
      <c r="D393" s="80"/>
      <c r="E393" s="256" t="s">
        <v>242</v>
      </c>
      <c r="F393" s="256"/>
      <c r="G393" s="256"/>
      <c r="H393" s="256"/>
      <c r="I393" s="256"/>
      <c r="J393" s="256"/>
      <c r="K393" s="256"/>
      <c r="L393" s="256"/>
      <c r="M393" s="256"/>
      <c r="N393" s="256"/>
      <c r="O393" s="80"/>
      <c r="P393" s="80"/>
    </row>
    <row r="394" spans="1:16" x14ac:dyDescent="0.25">
      <c r="A394" s="43"/>
      <c r="B394" s="80"/>
      <c r="C394" s="80"/>
      <c r="D394" s="80"/>
      <c r="E394" s="255" t="s">
        <v>243</v>
      </c>
      <c r="F394" s="255"/>
      <c r="G394" s="255"/>
      <c r="H394" s="255"/>
      <c r="I394" s="255"/>
      <c r="J394" s="255"/>
      <c r="K394" s="255"/>
      <c r="L394" s="255"/>
      <c r="M394" s="255"/>
      <c r="N394" s="255"/>
      <c r="O394" s="80"/>
      <c r="P394" s="80"/>
    </row>
    <row r="395" spans="1:16" x14ac:dyDescent="0.25">
      <c r="A395" s="43"/>
      <c r="B395" s="80"/>
      <c r="C395" s="80"/>
      <c r="D395" s="80"/>
      <c r="E395" s="81"/>
      <c r="F395" s="81"/>
      <c r="G395" s="81"/>
      <c r="H395" s="81"/>
      <c r="I395" s="80"/>
      <c r="J395" s="80"/>
      <c r="K395" s="80"/>
      <c r="L395" s="80"/>
      <c r="M395" s="80"/>
      <c r="N395" s="80"/>
      <c r="O395" s="80"/>
      <c r="P395" s="80"/>
    </row>
    <row r="396" spans="1:16" x14ac:dyDescent="0.25">
      <c r="A396" s="81"/>
      <c r="B396" s="81"/>
      <c r="C396" s="81"/>
      <c r="D396" s="81"/>
      <c r="E396" s="82">
        <v>1</v>
      </c>
      <c r="F396" s="82" t="s">
        <v>244</v>
      </c>
      <c r="G396" s="83"/>
      <c r="H396" s="84"/>
      <c r="I396" s="81"/>
      <c r="J396" s="81"/>
      <c r="K396" s="81"/>
      <c r="L396" s="245">
        <v>175842131</v>
      </c>
      <c r="M396" s="246"/>
      <c r="N396" s="247"/>
      <c r="O396" s="81"/>
      <c r="P396" s="81"/>
    </row>
    <row r="397" spans="1:16" x14ac:dyDescent="0.25">
      <c r="A397" s="85"/>
      <c r="B397" s="85"/>
      <c r="C397" s="85"/>
      <c r="D397" s="85"/>
      <c r="E397" s="86"/>
      <c r="F397" s="86"/>
      <c r="G397" s="84"/>
      <c r="H397" s="84"/>
      <c r="I397" s="85"/>
      <c r="J397" s="85"/>
      <c r="K397" s="85"/>
      <c r="L397" s="87"/>
      <c r="M397" s="87"/>
      <c r="N397" s="87"/>
      <c r="O397" s="85"/>
      <c r="P397" s="85"/>
    </row>
    <row r="398" spans="1:16" x14ac:dyDescent="0.25">
      <c r="A398" s="43"/>
      <c r="B398" s="80"/>
      <c r="C398" s="80"/>
      <c r="D398" s="80"/>
      <c r="E398" s="88">
        <v>2</v>
      </c>
      <c r="F398" s="89" t="s">
        <v>245</v>
      </c>
      <c r="G398" s="90"/>
      <c r="H398" s="90"/>
      <c r="I398" s="90"/>
      <c r="J398" s="90"/>
      <c r="K398" s="91"/>
      <c r="L398" s="248">
        <f>SUM(J399:K405)</f>
        <v>20558632.530000001</v>
      </c>
      <c r="M398" s="248"/>
      <c r="N398" s="248"/>
      <c r="O398" s="80"/>
      <c r="P398" s="80"/>
    </row>
    <row r="399" spans="1:16" x14ac:dyDescent="0.25">
      <c r="A399" s="43"/>
      <c r="B399" s="80"/>
      <c r="C399" s="80"/>
      <c r="D399" s="80"/>
      <c r="E399" s="92"/>
      <c r="F399" s="93" t="s">
        <v>199</v>
      </c>
      <c r="G399" s="93"/>
      <c r="H399" s="93"/>
      <c r="I399" s="94"/>
      <c r="J399" s="248">
        <v>3039967.58</v>
      </c>
      <c r="K399" s="248"/>
      <c r="L399" s="80"/>
      <c r="M399" s="80"/>
      <c r="N399" s="80"/>
      <c r="O399" s="80"/>
      <c r="P399" s="80"/>
    </row>
    <row r="400" spans="1:16" x14ac:dyDescent="0.25">
      <c r="A400" s="43"/>
      <c r="B400" s="80"/>
      <c r="C400" s="80"/>
      <c r="D400" s="80"/>
      <c r="E400" s="88"/>
      <c r="F400" s="95" t="s">
        <v>246</v>
      </c>
      <c r="G400" s="95"/>
      <c r="H400" s="95"/>
      <c r="I400" s="96"/>
      <c r="J400" s="248">
        <v>0</v>
      </c>
      <c r="K400" s="248"/>
      <c r="L400" s="80"/>
      <c r="M400" s="80"/>
      <c r="N400" s="80"/>
      <c r="O400" s="80"/>
      <c r="P400" s="80"/>
    </row>
    <row r="401" spans="1:16" x14ac:dyDescent="0.25">
      <c r="A401" s="43"/>
      <c r="B401" s="80"/>
      <c r="C401" s="80"/>
      <c r="D401" s="80"/>
      <c r="E401" s="97"/>
      <c r="F401" s="249" t="s">
        <v>247</v>
      </c>
      <c r="G401" s="249"/>
      <c r="H401" s="249"/>
      <c r="I401" s="250"/>
      <c r="J401" s="248">
        <v>0</v>
      </c>
      <c r="K401" s="248"/>
      <c r="L401" s="80"/>
      <c r="M401" s="80"/>
      <c r="N401" s="80"/>
      <c r="O401" s="80"/>
      <c r="P401" s="80"/>
    </row>
    <row r="402" spans="1:16" x14ac:dyDescent="0.25">
      <c r="A402" s="43"/>
      <c r="B402" s="80"/>
      <c r="C402" s="80"/>
      <c r="D402" s="80"/>
      <c r="E402" s="98"/>
      <c r="F402" s="251"/>
      <c r="G402" s="251"/>
      <c r="H402" s="251"/>
      <c r="I402" s="252"/>
      <c r="J402" s="248">
        <v>0</v>
      </c>
      <c r="K402" s="248"/>
      <c r="L402" s="80"/>
      <c r="M402" s="80"/>
      <c r="N402" s="80"/>
      <c r="O402" s="80"/>
      <c r="P402" s="80"/>
    </row>
    <row r="403" spans="1:16" x14ac:dyDescent="0.25">
      <c r="A403" s="43"/>
      <c r="B403" s="80"/>
      <c r="C403" s="80"/>
      <c r="D403" s="80"/>
      <c r="E403" s="88"/>
      <c r="F403" s="95" t="s">
        <v>248</v>
      </c>
      <c r="G403" s="95"/>
      <c r="H403" s="95"/>
      <c r="I403" s="96"/>
      <c r="J403" s="248">
        <v>0</v>
      </c>
      <c r="K403" s="248"/>
      <c r="L403" s="80"/>
      <c r="M403" s="80"/>
      <c r="N403" s="80"/>
      <c r="O403" s="80"/>
      <c r="P403" s="80"/>
    </row>
    <row r="404" spans="1:16" x14ac:dyDescent="0.25">
      <c r="A404" s="43"/>
      <c r="B404" s="80"/>
      <c r="C404" s="80"/>
      <c r="D404" s="80"/>
      <c r="E404" s="88"/>
      <c r="F404" s="95" t="s">
        <v>249</v>
      </c>
      <c r="G404" s="95"/>
      <c r="H404" s="95"/>
      <c r="I404" s="96"/>
      <c r="J404" s="248">
        <v>6401802.5300000003</v>
      </c>
      <c r="K404" s="248"/>
      <c r="L404" s="80"/>
      <c r="M404" s="80"/>
      <c r="N404" s="80"/>
      <c r="O404" s="80"/>
      <c r="P404" s="80"/>
    </row>
    <row r="405" spans="1:16" x14ac:dyDescent="0.25">
      <c r="A405" s="43"/>
      <c r="B405" s="80"/>
      <c r="C405" s="80"/>
      <c r="D405" s="80"/>
      <c r="E405" s="88"/>
      <c r="F405" s="95" t="s">
        <v>250</v>
      </c>
      <c r="G405" s="95"/>
      <c r="H405" s="95"/>
      <c r="I405" s="96"/>
      <c r="J405" s="248">
        <v>11116862.42</v>
      </c>
      <c r="K405" s="248"/>
      <c r="L405" s="80"/>
      <c r="M405" s="80"/>
      <c r="N405" s="80"/>
      <c r="O405" s="80"/>
      <c r="P405" s="80"/>
    </row>
    <row r="406" spans="1:16" x14ac:dyDescent="0.25">
      <c r="A406" s="43"/>
      <c r="B406" s="80"/>
      <c r="C406" s="80"/>
      <c r="D406" s="80"/>
      <c r="E406" s="99"/>
      <c r="F406" s="81"/>
      <c r="G406" s="81"/>
      <c r="H406" s="81"/>
      <c r="I406" s="81"/>
      <c r="J406" s="100"/>
      <c r="K406" s="100"/>
      <c r="L406" s="80"/>
      <c r="M406" s="80"/>
      <c r="N406" s="80"/>
      <c r="O406" s="80"/>
      <c r="P406" s="80"/>
    </row>
    <row r="407" spans="1:16" x14ac:dyDescent="0.25">
      <c r="A407" s="43"/>
      <c r="B407" s="80"/>
      <c r="C407" s="80"/>
      <c r="D407" s="80"/>
      <c r="E407" s="88">
        <v>3</v>
      </c>
      <c r="F407" s="89" t="s">
        <v>251</v>
      </c>
      <c r="G407" s="89"/>
      <c r="H407" s="89"/>
      <c r="I407" s="89"/>
      <c r="J407" s="248"/>
      <c r="K407" s="248"/>
      <c r="L407" s="257">
        <f>SUM(J408:J411)</f>
        <v>0</v>
      </c>
      <c r="M407" s="248"/>
      <c r="N407" s="248"/>
      <c r="O407" s="80"/>
      <c r="P407" s="80"/>
    </row>
    <row r="408" spans="1:16" x14ac:dyDescent="0.25">
      <c r="A408" s="43"/>
      <c r="B408" s="80"/>
      <c r="C408" s="80"/>
      <c r="D408" s="80"/>
      <c r="E408" s="92"/>
      <c r="F408" s="93" t="s">
        <v>252</v>
      </c>
      <c r="G408" s="93"/>
      <c r="H408" s="93"/>
      <c r="I408" s="93"/>
      <c r="J408" s="248">
        <v>0</v>
      </c>
      <c r="K408" s="248"/>
      <c r="L408" s="80"/>
      <c r="M408" s="80"/>
      <c r="N408" s="80"/>
      <c r="O408" s="80"/>
      <c r="P408" s="80"/>
    </row>
    <row r="409" spans="1:16" x14ac:dyDescent="0.25">
      <c r="A409" s="43"/>
      <c r="B409" s="80"/>
      <c r="C409" s="80"/>
      <c r="D409" s="80"/>
      <c r="E409" s="92"/>
      <c r="F409" s="93" t="s">
        <v>253</v>
      </c>
      <c r="G409" s="93"/>
      <c r="H409" s="93"/>
      <c r="I409" s="93"/>
      <c r="J409" s="248">
        <v>0</v>
      </c>
      <c r="K409" s="248"/>
      <c r="L409" s="80"/>
      <c r="M409" s="80"/>
      <c r="N409" s="80"/>
      <c r="O409" s="80"/>
      <c r="P409" s="80"/>
    </row>
    <row r="410" spans="1:16" x14ac:dyDescent="0.25">
      <c r="A410" s="43"/>
      <c r="B410" s="80"/>
      <c r="C410" s="80"/>
      <c r="D410" s="80"/>
      <c r="E410" s="92"/>
      <c r="F410" s="93" t="s">
        <v>254</v>
      </c>
      <c r="G410" s="93"/>
      <c r="H410" s="93"/>
      <c r="I410" s="93"/>
      <c r="J410" s="248">
        <v>0</v>
      </c>
      <c r="K410" s="248"/>
      <c r="L410" s="80"/>
      <c r="M410" s="80"/>
      <c r="N410" s="80"/>
      <c r="O410" s="80"/>
      <c r="P410" s="101"/>
    </row>
    <row r="411" spans="1:16" x14ac:dyDescent="0.25">
      <c r="A411" s="43"/>
      <c r="B411" s="80"/>
      <c r="C411" s="80"/>
      <c r="D411" s="80"/>
      <c r="E411" s="92"/>
      <c r="F411" s="93" t="s">
        <v>255</v>
      </c>
      <c r="G411" s="93"/>
      <c r="H411" s="93"/>
      <c r="I411" s="93"/>
      <c r="J411" s="248">
        <v>0</v>
      </c>
      <c r="K411" s="248"/>
      <c r="L411" s="80"/>
      <c r="M411" s="80"/>
      <c r="N411" s="80"/>
      <c r="O411" s="80"/>
      <c r="P411" s="102"/>
    </row>
    <row r="412" spans="1:16" x14ac:dyDescent="0.25">
      <c r="A412" s="43"/>
      <c r="B412" s="80"/>
      <c r="C412" s="80"/>
      <c r="D412" s="80"/>
      <c r="E412" s="99"/>
      <c r="F412" s="81"/>
      <c r="G412" s="100"/>
      <c r="H412" s="100"/>
      <c r="I412" s="100"/>
      <c r="J412" s="100"/>
      <c r="K412" s="80"/>
      <c r="L412" s="80"/>
      <c r="M412" s="80"/>
      <c r="N412" s="80"/>
      <c r="O412" s="80"/>
      <c r="P412" s="80"/>
    </row>
    <row r="413" spans="1:16" x14ac:dyDescent="0.25">
      <c r="A413" s="43"/>
      <c r="B413" s="80"/>
      <c r="C413" s="80"/>
      <c r="D413" s="80"/>
      <c r="E413" s="82">
        <v>4</v>
      </c>
      <c r="F413" s="82" t="s">
        <v>256</v>
      </c>
      <c r="G413" s="100"/>
      <c r="H413" s="100"/>
      <c r="I413" s="100"/>
      <c r="J413" s="100"/>
      <c r="K413" s="100"/>
      <c r="L413" s="245">
        <f>+L396+L398-L407</f>
        <v>196400763.53</v>
      </c>
      <c r="M413" s="246"/>
      <c r="N413" s="247"/>
      <c r="O413" s="80"/>
      <c r="P413" s="43"/>
    </row>
    <row r="414" spans="1:16" x14ac:dyDescent="0.25">
      <c r="A414" s="70"/>
      <c r="B414" s="103"/>
      <c r="C414" s="103"/>
      <c r="D414" s="103"/>
      <c r="E414" s="86"/>
      <c r="F414" s="86"/>
      <c r="G414" s="84"/>
      <c r="H414" s="84"/>
      <c r="I414" s="84"/>
      <c r="J414" s="84"/>
      <c r="K414" s="84"/>
      <c r="L414" s="104"/>
      <c r="M414" s="104"/>
      <c r="N414" s="104"/>
      <c r="O414" s="103"/>
      <c r="P414" s="103"/>
    </row>
    <row r="415" spans="1:16" x14ac:dyDescent="0.25">
      <c r="A415" s="70"/>
      <c r="B415" s="103"/>
      <c r="C415" s="103"/>
      <c r="D415" s="103"/>
      <c r="E415" s="255" t="s">
        <v>0</v>
      </c>
      <c r="F415" s="255"/>
      <c r="G415" s="255"/>
      <c r="H415" s="255"/>
      <c r="I415" s="255"/>
      <c r="J415" s="255"/>
      <c r="K415" s="255"/>
      <c r="L415" s="255"/>
      <c r="M415" s="255"/>
      <c r="N415" s="255"/>
      <c r="O415" s="103"/>
      <c r="P415" s="103"/>
    </row>
    <row r="416" spans="1:16" x14ac:dyDescent="0.25">
      <c r="A416" s="70"/>
      <c r="B416" s="103"/>
      <c r="C416" s="103"/>
      <c r="D416" s="103"/>
      <c r="E416" s="255" t="s">
        <v>257</v>
      </c>
      <c r="F416" s="255"/>
      <c r="G416" s="255"/>
      <c r="H416" s="255"/>
      <c r="I416" s="255"/>
      <c r="J416" s="255"/>
      <c r="K416" s="255"/>
      <c r="L416" s="255"/>
      <c r="M416" s="255"/>
      <c r="N416" s="255"/>
      <c r="O416" s="103"/>
      <c r="P416" s="103"/>
    </row>
    <row r="417" spans="1:16" x14ac:dyDescent="0.25">
      <c r="A417" s="70"/>
      <c r="B417" s="103"/>
      <c r="C417" s="103"/>
      <c r="D417" s="103"/>
      <c r="E417" s="256" t="s">
        <v>242</v>
      </c>
      <c r="F417" s="256"/>
      <c r="G417" s="256"/>
      <c r="H417" s="256"/>
      <c r="I417" s="256"/>
      <c r="J417" s="256"/>
      <c r="K417" s="256"/>
      <c r="L417" s="256"/>
      <c r="M417" s="256"/>
      <c r="N417" s="256"/>
      <c r="O417" s="103"/>
      <c r="P417" s="103"/>
    </row>
    <row r="418" spans="1:16" x14ac:dyDescent="0.25">
      <c r="A418" s="70"/>
      <c r="B418" s="103"/>
      <c r="C418" s="103"/>
      <c r="D418" s="103"/>
      <c r="E418" s="255" t="s">
        <v>243</v>
      </c>
      <c r="F418" s="255"/>
      <c r="G418" s="255"/>
      <c r="H418" s="255"/>
      <c r="I418" s="255"/>
      <c r="J418" s="255"/>
      <c r="K418" s="255"/>
      <c r="L418" s="255"/>
      <c r="M418" s="255"/>
      <c r="N418" s="255"/>
      <c r="O418" s="103"/>
      <c r="P418" s="103"/>
    </row>
    <row r="419" spans="1:16" x14ac:dyDescent="0.25">
      <c r="A419" s="70"/>
      <c r="B419" s="103"/>
      <c r="C419" s="103"/>
      <c r="D419" s="103"/>
      <c r="E419" s="86"/>
      <c r="F419" s="86"/>
      <c r="G419" s="84"/>
      <c r="H419" s="84"/>
      <c r="I419" s="84"/>
      <c r="J419" s="84"/>
      <c r="K419" s="84"/>
      <c r="L419" s="104"/>
      <c r="M419" s="104"/>
      <c r="N419" s="104"/>
      <c r="O419" s="103"/>
      <c r="P419" s="103"/>
    </row>
    <row r="420" spans="1:16" x14ac:dyDescent="0.25">
      <c r="A420" s="70"/>
      <c r="B420" s="103"/>
      <c r="C420" s="103"/>
      <c r="D420" s="103"/>
      <c r="E420" s="82">
        <v>1</v>
      </c>
      <c r="F420" s="82" t="s">
        <v>258</v>
      </c>
      <c r="G420" s="81"/>
      <c r="H420" s="81"/>
      <c r="I420" s="81"/>
      <c r="J420" s="105"/>
      <c r="K420" s="105"/>
      <c r="L420" s="245">
        <v>175842131</v>
      </c>
      <c r="M420" s="246"/>
      <c r="N420" s="247"/>
      <c r="O420" s="104"/>
      <c r="P420" s="104"/>
    </row>
    <row r="421" spans="1:16" x14ac:dyDescent="0.25">
      <c r="A421" s="70"/>
      <c r="B421" s="103"/>
      <c r="C421" s="103"/>
      <c r="D421" s="103"/>
      <c r="E421" s="81"/>
      <c r="F421" s="81"/>
      <c r="G421" s="81"/>
      <c r="H421" s="81"/>
      <c r="I421" s="81"/>
      <c r="J421" s="105"/>
      <c r="K421" s="105"/>
      <c r="L421" s="105"/>
      <c r="M421" s="84"/>
      <c r="N421" s="84"/>
      <c r="O421" s="104"/>
      <c r="P421" s="104"/>
    </row>
    <row r="422" spans="1:16" x14ac:dyDescent="0.25">
      <c r="A422" s="70"/>
      <c r="B422" s="103"/>
      <c r="C422" s="103"/>
      <c r="D422" s="103"/>
      <c r="E422" s="88">
        <v>2</v>
      </c>
      <c r="F422" s="106" t="s">
        <v>259</v>
      </c>
      <c r="G422" s="106"/>
      <c r="H422" s="107"/>
      <c r="I422" s="107"/>
      <c r="J422" s="108"/>
      <c r="K422" s="109"/>
      <c r="L422" s="260">
        <f>SUM(J422:J439)</f>
        <v>-7974380.7199999997</v>
      </c>
      <c r="M422" s="260"/>
      <c r="N422" s="261"/>
      <c r="O422" s="104"/>
      <c r="P422" s="104"/>
    </row>
    <row r="423" spans="1:16" x14ac:dyDescent="0.25">
      <c r="A423" s="70"/>
      <c r="B423" s="103"/>
      <c r="C423" s="103"/>
      <c r="D423" s="103"/>
      <c r="E423" s="110"/>
      <c r="F423" s="111" t="s">
        <v>260</v>
      </c>
      <c r="G423" s="111"/>
      <c r="H423" s="112"/>
      <c r="I423" s="112"/>
      <c r="J423" s="262">
        <v>0</v>
      </c>
      <c r="K423" s="263"/>
      <c r="L423" s="105"/>
      <c r="M423" s="84"/>
      <c r="N423" s="84"/>
      <c r="O423" s="104"/>
      <c r="P423" s="104"/>
    </row>
    <row r="424" spans="1:16" x14ac:dyDescent="0.25">
      <c r="A424" s="70"/>
      <c r="B424" s="103"/>
      <c r="C424" s="103"/>
      <c r="D424" s="103"/>
      <c r="E424" s="113"/>
      <c r="F424" s="114" t="s">
        <v>111</v>
      </c>
      <c r="G424" s="114"/>
      <c r="H424" s="115"/>
      <c r="I424" s="115"/>
      <c r="J424" s="258">
        <v>0</v>
      </c>
      <c r="K424" s="259"/>
      <c r="L424" s="105"/>
      <c r="M424" s="84"/>
      <c r="N424" s="84"/>
      <c r="O424" s="104"/>
      <c r="P424" s="104"/>
    </row>
    <row r="425" spans="1:16" x14ac:dyDescent="0.25">
      <c r="A425" s="70"/>
      <c r="B425" s="103"/>
      <c r="C425" s="103"/>
      <c r="D425" s="103"/>
      <c r="E425" s="113"/>
      <c r="F425" s="114" t="s">
        <v>261</v>
      </c>
      <c r="G425" s="114"/>
      <c r="H425" s="115"/>
      <c r="I425" s="115"/>
      <c r="J425" s="258">
        <v>0</v>
      </c>
      <c r="K425" s="259"/>
      <c r="L425" s="105"/>
      <c r="M425" s="84"/>
      <c r="N425" s="84"/>
      <c r="O425" s="104"/>
      <c r="P425" s="104"/>
    </row>
    <row r="426" spans="1:16" x14ac:dyDescent="0.25">
      <c r="A426" s="70"/>
      <c r="B426" s="103"/>
      <c r="C426" s="103"/>
      <c r="D426" s="103"/>
      <c r="E426" s="113"/>
      <c r="F426" s="114" t="s">
        <v>112</v>
      </c>
      <c r="G426" s="114"/>
      <c r="H426" s="115"/>
      <c r="I426" s="115"/>
      <c r="J426" s="258">
        <v>0</v>
      </c>
      <c r="K426" s="259"/>
      <c r="L426" s="105"/>
      <c r="M426" s="84"/>
      <c r="N426" s="84"/>
      <c r="O426" s="104"/>
      <c r="P426" s="104"/>
    </row>
    <row r="427" spans="1:16" x14ac:dyDescent="0.25">
      <c r="A427" s="70"/>
      <c r="B427" s="103"/>
      <c r="C427" s="103"/>
      <c r="D427" s="103"/>
      <c r="E427" s="113"/>
      <c r="F427" s="114" t="s">
        <v>262</v>
      </c>
      <c r="G427" s="114"/>
      <c r="H427" s="115"/>
      <c r="I427" s="115"/>
      <c r="J427" s="258">
        <v>0</v>
      </c>
      <c r="K427" s="259"/>
      <c r="L427" s="105"/>
      <c r="M427" s="84"/>
      <c r="N427" s="84"/>
      <c r="O427" s="104"/>
      <c r="P427" s="104"/>
    </row>
    <row r="428" spans="1:16" x14ac:dyDescent="0.25">
      <c r="A428" s="70"/>
      <c r="B428" s="103"/>
      <c r="C428" s="103"/>
      <c r="D428" s="103"/>
      <c r="E428" s="113"/>
      <c r="F428" s="114" t="s">
        <v>113</v>
      </c>
      <c r="G428" s="114"/>
      <c r="H428" s="115"/>
      <c r="I428" s="115"/>
      <c r="J428" s="258">
        <v>0</v>
      </c>
      <c r="K428" s="259"/>
      <c r="L428" s="105"/>
      <c r="M428" s="84"/>
      <c r="N428" s="84"/>
      <c r="O428" s="104"/>
      <c r="P428" s="104"/>
    </row>
    <row r="429" spans="1:16" x14ac:dyDescent="0.25">
      <c r="A429" s="70"/>
      <c r="B429" s="103"/>
      <c r="C429" s="103"/>
      <c r="D429" s="103"/>
      <c r="E429" s="113"/>
      <c r="F429" s="114" t="s">
        <v>263</v>
      </c>
      <c r="G429" s="114"/>
      <c r="H429" s="115"/>
      <c r="I429" s="115"/>
      <c r="J429" s="258">
        <v>0</v>
      </c>
      <c r="K429" s="259"/>
      <c r="L429" s="105"/>
      <c r="M429" s="84"/>
      <c r="N429" s="84"/>
      <c r="O429" s="104"/>
      <c r="P429" s="104"/>
    </row>
    <row r="430" spans="1:16" x14ac:dyDescent="0.25">
      <c r="A430" s="70"/>
      <c r="B430" s="103"/>
      <c r="C430" s="103"/>
      <c r="D430" s="103"/>
      <c r="E430" s="113"/>
      <c r="F430" s="114" t="s">
        <v>264</v>
      </c>
      <c r="G430" s="114"/>
      <c r="H430" s="115"/>
      <c r="I430" s="115"/>
      <c r="J430" s="258">
        <v>0</v>
      </c>
      <c r="K430" s="259"/>
      <c r="L430" s="105"/>
      <c r="M430" s="84"/>
      <c r="N430" s="84"/>
      <c r="O430" s="104"/>
      <c r="P430" s="104"/>
    </row>
    <row r="431" spans="1:16" x14ac:dyDescent="0.25">
      <c r="A431" s="70"/>
      <c r="B431" s="103"/>
      <c r="C431" s="103"/>
      <c r="D431" s="103"/>
      <c r="E431" s="113"/>
      <c r="F431" s="114" t="s">
        <v>265</v>
      </c>
      <c r="G431" s="114"/>
      <c r="H431" s="115"/>
      <c r="I431" s="115"/>
      <c r="J431" s="258">
        <v>0</v>
      </c>
      <c r="K431" s="259"/>
      <c r="L431" s="105"/>
      <c r="M431" s="84"/>
      <c r="N431" s="84"/>
      <c r="O431" s="104"/>
      <c r="P431" s="104"/>
    </row>
    <row r="432" spans="1:16" x14ac:dyDescent="0.25">
      <c r="A432" s="70"/>
      <c r="B432" s="103"/>
      <c r="C432" s="103"/>
      <c r="D432" s="103"/>
      <c r="E432" s="113"/>
      <c r="F432" s="114" t="s">
        <v>266</v>
      </c>
      <c r="G432" s="114"/>
      <c r="H432" s="115"/>
      <c r="I432" s="115"/>
      <c r="J432" s="258">
        <v>0</v>
      </c>
      <c r="K432" s="259"/>
      <c r="L432" s="105"/>
      <c r="M432" s="84"/>
      <c r="N432" s="84"/>
      <c r="O432" s="104"/>
      <c r="P432" s="104"/>
    </row>
    <row r="433" spans="1:16" x14ac:dyDescent="0.25">
      <c r="A433" s="70"/>
      <c r="B433" s="103"/>
      <c r="C433" s="103"/>
      <c r="D433" s="103"/>
      <c r="E433" s="113"/>
      <c r="F433" s="114" t="s">
        <v>267</v>
      </c>
      <c r="G433" s="114"/>
      <c r="H433" s="115"/>
      <c r="I433" s="115"/>
      <c r="J433" s="258">
        <v>0</v>
      </c>
      <c r="K433" s="259"/>
      <c r="L433" s="105"/>
      <c r="M433" s="84"/>
      <c r="N433" s="84"/>
      <c r="O433" s="104"/>
      <c r="P433" s="104"/>
    </row>
    <row r="434" spans="1:16" x14ac:dyDescent="0.25">
      <c r="A434" s="70"/>
      <c r="B434" s="103"/>
      <c r="C434" s="103"/>
      <c r="D434" s="103"/>
      <c r="E434" s="113"/>
      <c r="F434" s="114" t="s">
        <v>268</v>
      </c>
      <c r="G434" s="114"/>
      <c r="H434" s="115"/>
      <c r="I434" s="115"/>
      <c r="J434" s="258">
        <v>0</v>
      </c>
      <c r="K434" s="259"/>
      <c r="L434" s="105"/>
      <c r="M434" s="84"/>
      <c r="N434" s="84"/>
      <c r="O434" s="104"/>
      <c r="P434" s="104"/>
    </row>
    <row r="435" spans="1:16" x14ac:dyDescent="0.25">
      <c r="A435" s="70"/>
      <c r="B435" s="103"/>
      <c r="C435" s="103"/>
      <c r="D435" s="103"/>
      <c r="E435" s="113"/>
      <c r="F435" s="114" t="s">
        <v>269</v>
      </c>
      <c r="G435" s="114"/>
      <c r="H435" s="115"/>
      <c r="I435" s="115"/>
      <c r="J435" s="258">
        <v>0</v>
      </c>
      <c r="K435" s="259"/>
      <c r="L435" s="105"/>
      <c r="M435" s="84"/>
      <c r="N435" s="84"/>
      <c r="O435" s="104"/>
      <c r="P435" s="104"/>
    </row>
    <row r="436" spans="1:16" x14ac:dyDescent="0.25">
      <c r="A436" s="70"/>
      <c r="B436" s="103"/>
      <c r="C436" s="103"/>
      <c r="D436" s="103"/>
      <c r="E436" s="113"/>
      <c r="F436" s="114" t="s">
        <v>270</v>
      </c>
      <c r="G436" s="114"/>
      <c r="H436" s="115"/>
      <c r="I436" s="115"/>
      <c r="J436" s="258">
        <v>0</v>
      </c>
      <c r="K436" s="259"/>
      <c r="L436" s="105"/>
      <c r="M436" s="84"/>
      <c r="N436" s="84"/>
      <c r="O436" s="104"/>
      <c r="P436" s="104"/>
    </row>
    <row r="437" spans="1:16" x14ac:dyDescent="0.25">
      <c r="A437" s="70"/>
      <c r="B437" s="103"/>
      <c r="C437" s="103"/>
      <c r="D437" s="103"/>
      <c r="E437" s="113"/>
      <c r="F437" s="114" t="s">
        <v>271</v>
      </c>
      <c r="G437" s="114"/>
      <c r="H437" s="115"/>
      <c r="I437" s="115"/>
      <c r="J437" s="258">
        <v>0</v>
      </c>
      <c r="K437" s="259"/>
      <c r="L437" s="105"/>
      <c r="M437" s="84"/>
      <c r="N437" s="84"/>
      <c r="O437" s="104"/>
      <c r="P437" s="104"/>
    </row>
    <row r="438" spans="1:16" x14ac:dyDescent="0.25">
      <c r="A438" s="70"/>
      <c r="B438" s="103"/>
      <c r="C438" s="103"/>
      <c r="D438" s="103"/>
      <c r="E438" s="113"/>
      <c r="F438" s="114" t="s">
        <v>272</v>
      </c>
      <c r="G438" s="114"/>
      <c r="H438" s="115"/>
      <c r="I438" s="115"/>
      <c r="J438" s="258">
        <v>0</v>
      </c>
      <c r="K438" s="259"/>
      <c r="L438" s="105"/>
      <c r="M438" s="84"/>
      <c r="N438" s="84"/>
      <c r="O438" s="104"/>
      <c r="P438" s="104"/>
    </row>
    <row r="439" spans="1:16" x14ac:dyDescent="0.25">
      <c r="A439" s="43"/>
      <c r="B439" s="80"/>
      <c r="C439" s="80"/>
      <c r="D439" s="80"/>
      <c r="E439" s="113" t="s">
        <v>273</v>
      </c>
      <c r="F439" s="114"/>
      <c r="G439" s="114"/>
      <c r="H439" s="115"/>
      <c r="I439" s="115"/>
      <c r="J439" s="264">
        <v>-7974380.7199999997</v>
      </c>
      <c r="K439" s="265"/>
      <c r="L439" s="105"/>
      <c r="M439" s="80"/>
      <c r="N439" s="80"/>
      <c r="O439" s="80"/>
      <c r="P439" s="80"/>
    </row>
    <row r="440" spans="1:16" x14ac:dyDescent="0.25">
      <c r="A440" s="43"/>
      <c r="B440" s="80"/>
      <c r="C440" s="80"/>
      <c r="D440" s="80"/>
      <c r="E440" s="81"/>
      <c r="F440" s="81"/>
      <c r="G440" s="81"/>
      <c r="H440" s="81"/>
      <c r="I440" s="81"/>
      <c r="J440" s="105"/>
      <c r="K440" s="105"/>
      <c r="L440" s="105"/>
      <c r="M440" s="80"/>
      <c r="N440" s="80"/>
      <c r="O440" s="80"/>
      <c r="P440" s="80"/>
    </row>
    <row r="441" spans="1:16" x14ac:dyDescent="0.25">
      <c r="A441" s="43"/>
      <c r="B441" s="80"/>
      <c r="C441" s="80"/>
      <c r="D441" s="80"/>
      <c r="E441" s="113">
        <v>3</v>
      </c>
      <c r="F441" s="114" t="s">
        <v>274</v>
      </c>
      <c r="G441" s="114"/>
      <c r="H441" s="115"/>
      <c r="I441" s="115"/>
      <c r="J441" s="258"/>
      <c r="K441" s="259"/>
      <c r="L441" s="266">
        <f>SUM(J441:J448)</f>
        <v>15640559.710000001</v>
      </c>
      <c r="M441" s="260"/>
      <c r="N441" s="261"/>
      <c r="O441" s="80"/>
      <c r="P441" s="80"/>
    </row>
    <row r="442" spans="1:16" x14ac:dyDescent="0.25">
      <c r="A442" s="43"/>
      <c r="B442" s="80"/>
      <c r="C442" s="80"/>
      <c r="D442" s="80"/>
      <c r="E442" s="113"/>
      <c r="F442" s="114" t="s">
        <v>275</v>
      </c>
      <c r="G442" s="114"/>
      <c r="H442" s="115"/>
      <c r="I442" s="115"/>
      <c r="J442" s="258">
        <v>14314630.710000001</v>
      </c>
      <c r="K442" s="259"/>
      <c r="L442" s="105"/>
      <c r="M442" s="80"/>
      <c r="N442" s="80"/>
      <c r="O442" s="80"/>
      <c r="P442" s="43"/>
    </row>
    <row r="443" spans="1:16" x14ac:dyDescent="0.25">
      <c r="A443" s="43"/>
      <c r="B443" s="80"/>
      <c r="C443" s="80"/>
      <c r="D443" s="80"/>
      <c r="E443" s="113"/>
      <c r="F443" s="114" t="s">
        <v>276</v>
      </c>
      <c r="G443" s="114"/>
      <c r="H443" s="115"/>
      <c r="I443" s="115"/>
      <c r="J443" s="264">
        <v>1325929</v>
      </c>
      <c r="K443" s="265"/>
      <c r="L443" s="105"/>
      <c r="M443" s="80"/>
      <c r="N443" s="80"/>
      <c r="O443" s="80"/>
      <c r="P443" s="43"/>
    </row>
    <row r="444" spans="1:16" x14ac:dyDescent="0.25">
      <c r="A444" s="43"/>
      <c r="B444" s="80"/>
      <c r="C444" s="80"/>
      <c r="D444" s="80"/>
      <c r="E444" s="113"/>
      <c r="F444" s="114" t="s">
        <v>277</v>
      </c>
      <c r="G444" s="114"/>
      <c r="H444" s="115"/>
      <c r="I444" s="115"/>
      <c r="J444" s="258">
        <v>0</v>
      </c>
      <c r="K444" s="259"/>
      <c r="L444" s="105"/>
      <c r="M444" s="80"/>
      <c r="N444" s="80"/>
      <c r="O444" s="80"/>
      <c r="P444" s="43"/>
    </row>
    <row r="445" spans="1:16" x14ac:dyDescent="0.25">
      <c r="A445" s="43"/>
      <c r="B445" s="80"/>
      <c r="C445" s="80"/>
      <c r="D445" s="80"/>
      <c r="E445" s="113"/>
      <c r="F445" s="114" t="s">
        <v>278</v>
      </c>
      <c r="G445" s="114"/>
      <c r="H445" s="115"/>
      <c r="I445" s="115"/>
      <c r="J445" s="258">
        <v>0</v>
      </c>
      <c r="K445" s="259"/>
      <c r="L445" s="105"/>
      <c r="M445" s="80"/>
      <c r="N445" s="80"/>
      <c r="O445" s="80"/>
      <c r="P445" s="43"/>
    </row>
    <row r="446" spans="1:16" x14ac:dyDescent="0.25">
      <c r="A446" s="43"/>
      <c r="B446" s="80"/>
      <c r="C446" s="80"/>
      <c r="D446" s="80"/>
      <c r="E446" s="113"/>
      <c r="F446" s="114" t="s">
        <v>279</v>
      </c>
      <c r="G446" s="114"/>
      <c r="H446" s="115"/>
      <c r="I446" s="115"/>
      <c r="J446" s="258">
        <v>0</v>
      </c>
      <c r="K446" s="259"/>
      <c r="L446" s="105"/>
      <c r="M446" s="80"/>
      <c r="N446" s="80"/>
      <c r="O446" s="80"/>
      <c r="P446" s="43"/>
    </row>
    <row r="447" spans="1:16" x14ac:dyDescent="0.25">
      <c r="A447" s="43"/>
      <c r="B447" s="80"/>
      <c r="C447" s="80"/>
      <c r="D447" s="80"/>
      <c r="E447" s="113"/>
      <c r="F447" s="114" t="s">
        <v>280</v>
      </c>
      <c r="G447" s="114"/>
      <c r="H447" s="115"/>
      <c r="I447" s="115"/>
      <c r="J447" s="258">
        <v>0</v>
      </c>
      <c r="K447" s="259"/>
      <c r="L447" s="105"/>
      <c r="M447" s="80"/>
      <c r="N447" s="80"/>
      <c r="O447" s="80"/>
      <c r="P447" s="43"/>
    </row>
    <row r="448" spans="1:16" x14ac:dyDescent="0.25">
      <c r="A448" s="43"/>
      <c r="B448" s="80"/>
      <c r="C448" s="80"/>
      <c r="D448" s="80"/>
      <c r="E448" s="113" t="s">
        <v>281</v>
      </c>
      <c r="F448" s="114"/>
      <c r="G448" s="114"/>
      <c r="H448" s="115"/>
      <c r="I448" s="115"/>
      <c r="J448" s="258">
        <v>0</v>
      </c>
      <c r="K448" s="259"/>
      <c r="L448" s="105"/>
      <c r="M448" s="80"/>
      <c r="N448" s="80"/>
      <c r="O448" s="80"/>
      <c r="P448" s="43"/>
    </row>
    <row r="449" spans="1:16" x14ac:dyDescent="0.25">
      <c r="A449" s="43"/>
      <c r="B449" s="80"/>
      <c r="C449" s="80"/>
      <c r="D449" s="80"/>
      <c r="E449" s="81"/>
      <c r="F449" s="81"/>
      <c r="G449" s="81"/>
      <c r="H449" s="81"/>
      <c r="I449" s="81"/>
      <c r="J449" s="105"/>
      <c r="K449" s="105"/>
      <c r="L449" s="105"/>
      <c r="M449" s="80"/>
      <c r="N449" s="80"/>
      <c r="O449" s="80"/>
      <c r="P449" s="43"/>
    </row>
    <row r="450" spans="1:16" x14ac:dyDescent="0.25">
      <c r="A450" s="43"/>
      <c r="B450" s="80"/>
      <c r="C450" s="80"/>
      <c r="D450" s="80"/>
      <c r="E450" s="82">
        <v>4</v>
      </c>
      <c r="F450" s="82" t="s">
        <v>282</v>
      </c>
      <c r="G450" s="81"/>
      <c r="H450" s="81"/>
      <c r="I450" s="81"/>
      <c r="J450" s="105"/>
      <c r="K450" s="105"/>
      <c r="L450" s="267">
        <f>L420-L422+L441</f>
        <v>199457071.43000001</v>
      </c>
      <c r="M450" s="268"/>
      <c r="N450" s="269"/>
      <c r="O450" s="80"/>
      <c r="P450" s="43"/>
    </row>
    <row r="451" spans="1:16" x14ac:dyDescent="0.25">
      <c r="A451" s="70"/>
      <c r="B451" s="103"/>
      <c r="C451" s="103"/>
      <c r="D451" s="103"/>
      <c r="E451" s="86"/>
      <c r="F451" s="86"/>
      <c r="G451" s="85"/>
      <c r="H451" s="85"/>
      <c r="I451" s="85"/>
      <c r="J451" s="116"/>
      <c r="K451" s="116"/>
      <c r="L451" s="117"/>
      <c r="M451" s="117"/>
      <c r="N451" s="117"/>
      <c r="O451" s="103"/>
      <c r="P451" s="103"/>
    </row>
    <row r="452" spans="1:16" x14ac:dyDescent="0.25">
      <c r="A452" s="43"/>
      <c r="B452" s="270" t="s">
        <v>283</v>
      </c>
      <c r="C452" s="270"/>
      <c r="D452" s="270"/>
      <c r="E452" s="270"/>
      <c r="F452" s="270"/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</row>
    <row r="453" spans="1:16" x14ac:dyDescent="0.25">
      <c r="A453" s="43"/>
      <c r="B453" s="270" t="s">
        <v>284</v>
      </c>
      <c r="C453" s="270"/>
      <c r="D453" s="270"/>
      <c r="E453" s="270"/>
      <c r="F453" s="270"/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</row>
    <row r="454" spans="1:16" x14ac:dyDescent="0.25">
      <c r="A454" s="8"/>
      <c r="B454" s="1"/>
      <c r="C454" s="1"/>
      <c r="D454" s="1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1"/>
      <c r="P454" s="1"/>
    </row>
  </sheetData>
  <mergeCells count="529">
    <mergeCell ref="L450:N450"/>
    <mergeCell ref="B452:P452"/>
    <mergeCell ref="B453:P453"/>
    <mergeCell ref="J443:K443"/>
    <mergeCell ref="J444:K444"/>
    <mergeCell ref="J445:K445"/>
    <mergeCell ref="J446:K446"/>
    <mergeCell ref="J447:K447"/>
    <mergeCell ref="J448:K448"/>
    <mergeCell ref="J437:K437"/>
    <mergeCell ref="J438:K438"/>
    <mergeCell ref="J439:K439"/>
    <mergeCell ref="J441:K441"/>
    <mergeCell ref="L441:N441"/>
    <mergeCell ref="J442:K442"/>
    <mergeCell ref="J431:K431"/>
    <mergeCell ref="J432:K432"/>
    <mergeCell ref="J433:K433"/>
    <mergeCell ref="J434:K434"/>
    <mergeCell ref="J435:K435"/>
    <mergeCell ref="J436:K436"/>
    <mergeCell ref="J425:K425"/>
    <mergeCell ref="J426:K426"/>
    <mergeCell ref="J427:K427"/>
    <mergeCell ref="J428:K428"/>
    <mergeCell ref="J429:K429"/>
    <mergeCell ref="J430:K430"/>
    <mergeCell ref="E417:N417"/>
    <mergeCell ref="E418:N418"/>
    <mergeCell ref="L420:N420"/>
    <mergeCell ref="L422:N422"/>
    <mergeCell ref="J423:K423"/>
    <mergeCell ref="J424:K424"/>
    <mergeCell ref="J409:K409"/>
    <mergeCell ref="J410:K410"/>
    <mergeCell ref="J411:K411"/>
    <mergeCell ref="L413:N413"/>
    <mergeCell ref="E415:N415"/>
    <mergeCell ref="E416:N416"/>
    <mergeCell ref="J403:K403"/>
    <mergeCell ref="J404:K404"/>
    <mergeCell ref="J405:K405"/>
    <mergeCell ref="J407:K407"/>
    <mergeCell ref="L407:N407"/>
    <mergeCell ref="J408:K408"/>
    <mergeCell ref="L396:N396"/>
    <mergeCell ref="L398:N398"/>
    <mergeCell ref="J399:K399"/>
    <mergeCell ref="J400:K400"/>
    <mergeCell ref="F401:I402"/>
    <mergeCell ref="J401:K401"/>
    <mergeCell ref="J402:K402"/>
    <mergeCell ref="C386:P386"/>
    <mergeCell ref="B387:P388"/>
    <mergeCell ref="E391:N391"/>
    <mergeCell ref="E392:N392"/>
    <mergeCell ref="E393:N393"/>
    <mergeCell ref="E394:N394"/>
    <mergeCell ref="E383:H383"/>
    <mergeCell ref="I383:K383"/>
    <mergeCell ref="L383:N383"/>
    <mergeCell ref="E384:H384"/>
    <mergeCell ref="I384:K384"/>
    <mergeCell ref="L384:N384"/>
    <mergeCell ref="E379:H380"/>
    <mergeCell ref="I379:K380"/>
    <mergeCell ref="L379:N380"/>
    <mergeCell ref="E381:H382"/>
    <mergeCell ref="I381:K382"/>
    <mergeCell ref="L381:N382"/>
    <mergeCell ref="E377:H377"/>
    <mergeCell ref="I377:K377"/>
    <mergeCell ref="L377:N377"/>
    <mergeCell ref="E378:H378"/>
    <mergeCell ref="I378:K378"/>
    <mergeCell ref="L378:N378"/>
    <mergeCell ref="E375:H375"/>
    <mergeCell ref="I375:K375"/>
    <mergeCell ref="L375:N375"/>
    <mergeCell ref="E376:H376"/>
    <mergeCell ref="I376:K376"/>
    <mergeCell ref="L376:N376"/>
    <mergeCell ref="E373:H373"/>
    <mergeCell ref="I373:K373"/>
    <mergeCell ref="L373:N373"/>
    <mergeCell ref="E374:H374"/>
    <mergeCell ref="I374:K374"/>
    <mergeCell ref="L374:N374"/>
    <mergeCell ref="E367:H367"/>
    <mergeCell ref="I367:K367"/>
    <mergeCell ref="L367:N367"/>
    <mergeCell ref="E368:H368"/>
    <mergeCell ref="I368:K368"/>
    <mergeCell ref="L368:N368"/>
    <mergeCell ref="E365:H365"/>
    <mergeCell ref="I365:K365"/>
    <mergeCell ref="L365:N365"/>
    <mergeCell ref="E366:H366"/>
    <mergeCell ref="I366:K366"/>
    <mergeCell ref="L366:N366"/>
    <mergeCell ref="K346:M346"/>
    <mergeCell ref="N346:P346"/>
    <mergeCell ref="C350:P350"/>
    <mergeCell ref="C352:P352"/>
    <mergeCell ref="C355:P355"/>
    <mergeCell ref="E364:H364"/>
    <mergeCell ref="I364:K364"/>
    <mergeCell ref="L364:N364"/>
    <mergeCell ref="N343:P343"/>
    <mergeCell ref="C344:J344"/>
    <mergeCell ref="K344:M344"/>
    <mergeCell ref="N344:P344"/>
    <mergeCell ref="K345:M345"/>
    <mergeCell ref="N345:P345"/>
    <mergeCell ref="D338:J338"/>
    <mergeCell ref="K338:M338"/>
    <mergeCell ref="D339:J339"/>
    <mergeCell ref="K339:M339"/>
    <mergeCell ref="C343:J343"/>
    <mergeCell ref="K343:M343"/>
    <mergeCell ref="C332:P333"/>
    <mergeCell ref="D335:J335"/>
    <mergeCell ref="K335:M335"/>
    <mergeCell ref="D336:J336"/>
    <mergeCell ref="K336:M336"/>
    <mergeCell ref="D337:J337"/>
    <mergeCell ref="K337:M337"/>
    <mergeCell ref="D326:L326"/>
    <mergeCell ref="M326:O326"/>
    <mergeCell ref="D327:L327"/>
    <mergeCell ref="M327:O327"/>
    <mergeCell ref="D328:L328"/>
    <mergeCell ref="M328:O328"/>
    <mergeCell ref="D323:L323"/>
    <mergeCell ref="M323:O323"/>
    <mergeCell ref="D324:L324"/>
    <mergeCell ref="M324:O324"/>
    <mergeCell ref="D325:L325"/>
    <mergeCell ref="M325:O325"/>
    <mergeCell ref="D313:L313"/>
    <mergeCell ref="M313:O313"/>
    <mergeCell ref="D314:L314"/>
    <mergeCell ref="M314:O314"/>
    <mergeCell ref="D322:L322"/>
    <mergeCell ref="M322:O322"/>
    <mergeCell ref="D310:L310"/>
    <mergeCell ref="M310:O310"/>
    <mergeCell ref="D311:L311"/>
    <mergeCell ref="M311:O311"/>
    <mergeCell ref="D312:L312"/>
    <mergeCell ref="M312:O312"/>
    <mergeCell ref="D307:L307"/>
    <mergeCell ref="M307:O307"/>
    <mergeCell ref="D308:L308"/>
    <mergeCell ref="M308:O308"/>
    <mergeCell ref="D309:L309"/>
    <mergeCell ref="M309:O309"/>
    <mergeCell ref="D304:L304"/>
    <mergeCell ref="M304:O304"/>
    <mergeCell ref="D305:L305"/>
    <mergeCell ref="M305:O305"/>
    <mergeCell ref="D306:L306"/>
    <mergeCell ref="M306:O306"/>
    <mergeCell ref="F293:J293"/>
    <mergeCell ref="K293:M293"/>
    <mergeCell ref="F294:J294"/>
    <mergeCell ref="K294:M294"/>
    <mergeCell ref="D303:L303"/>
    <mergeCell ref="M303:O303"/>
    <mergeCell ref="F290:J290"/>
    <mergeCell ref="K290:M290"/>
    <mergeCell ref="F291:J291"/>
    <mergeCell ref="K291:M291"/>
    <mergeCell ref="F292:J292"/>
    <mergeCell ref="K292:M292"/>
    <mergeCell ref="F287:J287"/>
    <mergeCell ref="K287:M287"/>
    <mergeCell ref="F288:J288"/>
    <mergeCell ref="K288:M288"/>
    <mergeCell ref="F289:J289"/>
    <mergeCell ref="K289:M289"/>
    <mergeCell ref="F284:J284"/>
    <mergeCell ref="K284:M284"/>
    <mergeCell ref="F285:J285"/>
    <mergeCell ref="K285:M285"/>
    <mergeCell ref="F286:J286"/>
    <mergeCell ref="K286:M286"/>
    <mergeCell ref="F281:J281"/>
    <mergeCell ref="K281:M281"/>
    <mergeCell ref="F282:J282"/>
    <mergeCell ref="K282:M282"/>
    <mergeCell ref="F283:J283"/>
    <mergeCell ref="K283:M283"/>
    <mergeCell ref="F278:J278"/>
    <mergeCell ref="K278:M278"/>
    <mergeCell ref="F279:J279"/>
    <mergeCell ref="K279:M279"/>
    <mergeCell ref="F280:J280"/>
    <mergeCell ref="K280:M280"/>
    <mergeCell ref="F275:J275"/>
    <mergeCell ref="K275:M275"/>
    <mergeCell ref="F276:J276"/>
    <mergeCell ref="K276:M276"/>
    <mergeCell ref="F277:J277"/>
    <mergeCell ref="K277:M277"/>
    <mergeCell ref="D263:L263"/>
    <mergeCell ref="M263:O263"/>
    <mergeCell ref="D264:L264"/>
    <mergeCell ref="M264:O264"/>
    <mergeCell ref="D265:L265"/>
    <mergeCell ref="M265:O265"/>
    <mergeCell ref="D255:L255"/>
    <mergeCell ref="M255:O255"/>
    <mergeCell ref="D256:L256"/>
    <mergeCell ref="M256:O256"/>
    <mergeCell ref="D262:L262"/>
    <mergeCell ref="M262:O262"/>
    <mergeCell ref="D252:L252"/>
    <mergeCell ref="M252:O252"/>
    <mergeCell ref="D253:L253"/>
    <mergeCell ref="M253:O253"/>
    <mergeCell ref="D254:L254"/>
    <mergeCell ref="M254:O254"/>
    <mergeCell ref="E244:H244"/>
    <mergeCell ref="I244:K244"/>
    <mergeCell ref="L244:N244"/>
    <mergeCell ref="D250:L250"/>
    <mergeCell ref="M250:O250"/>
    <mergeCell ref="D251:L251"/>
    <mergeCell ref="M251:O251"/>
    <mergeCell ref="E242:H242"/>
    <mergeCell ref="I242:K242"/>
    <mergeCell ref="L242:N242"/>
    <mergeCell ref="E243:H243"/>
    <mergeCell ref="I243:K243"/>
    <mergeCell ref="L243:N243"/>
    <mergeCell ref="F229:J229"/>
    <mergeCell ref="K229:M229"/>
    <mergeCell ref="C233:P234"/>
    <mergeCell ref="C236:P237"/>
    <mergeCell ref="C239:P239"/>
    <mergeCell ref="E241:H241"/>
    <mergeCell ref="I241:K241"/>
    <mergeCell ref="L241:N241"/>
    <mergeCell ref="F226:J226"/>
    <mergeCell ref="K226:M226"/>
    <mergeCell ref="F227:J227"/>
    <mergeCell ref="K227:M227"/>
    <mergeCell ref="F228:J228"/>
    <mergeCell ref="K228:M228"/>
    <mergeCell ref="F223:J223"/>
    <mergeCell ref="K223:M223"/>
    <mergeCell ref="F224:J224"/>
    <mergeCell ref="K224:M224"/>
    <mergeCell ref="F225:J225"/>
    <mergeCell ref="K225:M225"/>
    <mergeCell ref="F220:J220"/>
    <mergeCell ref="K220:M220"/>
    <mergeCell ref="F221:J221"/>
    <mergeCell ref="K221:M221"/>
    <mergeCell ref="F222:J222"/>
    <mergeCell ref="K222:M222"/>
    <mergeCell ref="F215:J215"/>
    <mergeCell ref="K215:M215"/>
    <mergeCell ref="F216:J216"/>
    <mergeCell ref="K216:M216"/>
    <mergeCell ref="F218:M218"/>
    <mergeCell ref="F219:J219"/>
    <mergeCell ref="K219:M219"/>
    <mergeCell ref="F212:J212"/>
    <mergeCell ref="K212:M212"/>
    <mergeCell ref="F213:J213"/>
    <mergeCell ref="K213:M213"/>
    <mergeCell ref="F214:J214"/>
    <mergeCell ref="K214:M214"/>
    <mergeCell ref="F208:M208"/>
    <mergeCell ref="F209:J209"/>
    <mergeCell ref="K209:M209"/>
    <mergeCell ref="F210:J210"/>
    <mergeCell ref="K210:M210"/>
    <mergeCell ref="F211:J211"/>
    <mergeCell ref="K211:M211"/>
    <mergeCell ref="D195:I195"/>
    <mergeCell ref="J195:L195"/>
    <mergeCell ref="M195:O195"/>
    <mergeCell ref="C199:P200"/>
    <mergeCell ref="B202:P202"/>
    <mergeCell ref="C206:P207"/>
    <mergeCell ref="D188:I188"/>
    <mergeCell ref="J188:L188"/>
    <mergeCell ref="M188:O188"/>
    <mergeCell ref="D194:I194"/>
    <mergeCell ref="J194:L194"/>
    <mergeCell ref="M194:O194"/>
    <mergeCell ref="D186:I186"/>
    <mergeCell ref="J186:L186"/>
    <mergeCell ref="M186:O186"/>
    <mergeCell ref="D187:I187"/>
    <mergeCell ref="J187:L187"/>
    <mergeCell ref="M187:O187"/>
    <mergeCell ref="D184:I184"/>
    <mergeCell ref="J184:L184"/>
    <mergeCell ref="M184:O184"/>
    <mergeCell ref="D185:I185"/>
    <mergeCell ref="J185:L185"/>
    <mergeCell ref="M185:O185"/>
    <mergeCell ref="D182:I182"/>
    <mergeCell ref="J182:L182"/>
    <mergeCell ref="M182:O182"/>
    <mergeCell ref="D183:I183"/>
    <mergeCell ref="J183:L183"/>
    <mergeCell ref="M183:O183"/>
    <mergeCell ref="D180:I180"/>
    <mergeCell ref="J180:L180"/>
    <mergeCell ref="M180:O180"/>
    <mergeCell ref="D181:I181"/>
    <mergeCell ref="J181:L181"/>
    <mergeCell ref="M181:O181"/>
    <mergeCell ref="D178:I178"/>
    <mergeCell ref="J178:L178"/>
    <mergeCell ref="M178:O178"/>
    <mergeCell ref="D179:I179"/>
    <mergeCell ref="J179:L179"/>
    <mergeCell ref="M179:O179"/>
    <mergeCell ref="D176:I176"/>
    <mergeCell ref="J176:L176"/>
    <mergeCell ref="M176:O176"/>
    <mergeCell ref="D177:I177"/>
    <mergeCell ref="J177:L177"/>
    <mergeCell ref="M177:O177"/>
    <mergeCell ref="D174:I174"/>
    <mergeCell ref="J174:L174"/>
    <mergeCell ref="M174:O174"/>
    <mergeCell ref="D175:I175"/>
    <mergeCell ref="J175:L175"/>
    <mergeCell ref="M175:O175"/>
    <mergeCell ref="C167:J167"/>
    <mergeCell ref="K167:M167"/>
    <mergeCell ref="N167:P167"/>
    <mergeCell ref="C168:J168"/>
    <mergeCell ref="K168:M168"/>
    <mergeCell ref="N168:P168"/>
    <mergeCell ref="C155:P157"/>
    <mergeCell ref="C159:P159"/>
    <mergeCell ref="C165:J165"/>
    <mergeCell ref="K165:M165"/>
    <mergeCell ref="N165:P165"/>
    <mergeCell ref="C166:J166"/>
    <mergeCell ref="K166:M166"/>
    <mergeCell ref="N166:P166"/>
    <mergeCell ref="C136:P137"/>
    <mergeCell ref="C138:P139"/>
    <mergeCell ref="C141:P142"/>
    <mergeCell ref="F143:M143"/>
    <mergeCell ref="C147:P148"/>
    <mergeCell ref="F151:M151"/>
    <mergeCell ref="F130:J130"/>
    <mergeCell ref="K130:M130"/>
    <mergeCell ref="F131:J131"/>
    <mergeCell ref="K131:M131"/>
    <mergeCell ref="F132:J132"/>
    <mergeCell ref="K132:M132"/>
    <mergeCell ref="C119:P121"/>
    <mergeCell ref="C123:P126"/>
    <mergeCell ref="F128:J128"/>
    <mergeCell ref="K128:M128"/>
    <mergeCell ref="F129:J129"/>
    <mergeCell ref="K129:M129"/>
    <mergeCell ref="H112:J112"/>
    <mergeCell ref="H113:J113"/>
    <mergeCell ref="F114:G114"/>
    <mergeCell ref="H114:J114"/>
    <mergeCell ref="K114:M114"/>
    <mergeCell ref="F115:G115"/>
    <mergeCell ref="H115:J115"/>
    <mergeCell ref="K115:M115"/>
    <mergeCell ref="F109:G109"/>
    <mergeCell ref="H109:J109"/>
    <mergeCell ref="F110:G110"/>
    <mergeCell ref="H110:J110"/>
    <mergeCell ref="K110:M110"/>
    <mergeCell ref="H111:J111"/>
    <mergeCell ref="K111:M111"/>
    <mergeCell ref="F106:G106"/>
    <mergeCell ref="H106:J106"/>
    <mergeCell ref="F107:G107"/>
    <mergeCell ref="H107:J107"/>
    <mergeCell ref="F108:G108"/>
    <mergeCell ref="H108:J108"/>
    <mergeCell ref="F103:G103"/>
    <mergeCell ref="H103:J103"/>
    <mergeCell ref="F104:G104"/>
    <mergeCell ref="H104:J104"/>
    <mergeCell ref="F105:G105"/>
    <mergeCell ref="H105:J105"/>
    <mergeCell ref="F100:G100"/>
    <mergeCell ref="H100:J100"/>
    <mergeCell ref="K100:M100"/>
    <mergeCell ref="F101:G101"/>
    <mergeCell ref="H101:J101"/>
    <mergeCell ref="F102:G102"/>
    <mergeCell ref="H102:J102"/>
    <mergeCell ref="F93:G93"/>
    <mergeCell ref="H93:J93"/>
    <mergeCell ref="K93:M93"/>
    <mergeCell ref="F94:G94"/>
    <mergeCell ref="H94:J94"/>
    <mergeCell ref="K94:M94"/>
    <mergeCell ref="F91:G91"/>
    <mergeCell ref="H91:J91"/>
    <mergeCell ref="K91:M91"/>
    <mergeCell ref="F92:G92"/>
    <mergeCell ref="H92:J92"/>
    <mergeCell ref="K92:M92"/>
    <mergeCell ref="C86:I86"/>
    <mergeCell ref="J86:L86"/>
    <mergeCell ref="M86:O86"/>
    <mergeCell ref="F90:G90"/>
    <mergeCell ref="H90:J90"/>
    <mergeCell ref="K90:M90"/>
    <mergeCell ref="C84:I84"/>
    <mergeCell ref="J84:L84"/>
    <mergeCell ref="M84:O84"/>
    <mergeCell ref="C85:I85"/>
    <mergeCell ref="J85:L85"/>
    <mergeCell ref="M85:O85"/>
    <mergeCell ref="C79:P80"/>
    <mergeCell ref="C82:I82"/>
    <mergeCell ref="J82:L82"/>
    <mergeCell ref="M82:O82"/>
    <mergeCell ref="C83:I83"/>
    <mergeCell ref="J83:L83"/>
    <mergeCell ref="M83:O83"/>
    <mergeCell ref="F73:J73"/>
    <mergeCell ref="K73:M73"/>
    <mergeCell ref="F74:J74"/>
    <mergeCell ref="K74:M74"/>
    <mergeCell ref="F75:J75"/>
    <mergeCell ref="K75:M75"/>
    <mergeCell ref="F70:J70"/>
    <mergeCell ref="K70:M70"/>
    <mergeCell ref="F71:J71"/>
    <mergeCell ref="K71:M71"/>
    <mergeCell ref="F72:J72"/>
    <mergeCell ref="K72:M72"/>
    <mergeCell ref="F67:J67"/>
    <mergeCell ref="K67:M67"/>
    <mergeCell ref="F68:J68"/>
    <mergeCell ref="K68:M68"/>
    <mergeCell ref="F69:J69"/>
    <mergeCell ref="K69:M69"/>
    <mergeCell ref="F59:J59"/>
    <mergeCell ref="K59:M59"/>
    <mergeCell ref="F60:J60"/>
    <mergeCell ref="K60:M60"/>
    <mergeCell ref="C64:P64"/>
    <mergeCell ref="F66:J66"/>
    <mergeCell ref="K66:M66"/>
    <mergeCell ref="F56:J56"/>
    <mergeCell ref="K56:M56"/>
    <mergeCell ref="F57:J57"/>
    <mergeCell ref="K57:M57"/>
    <mergeCell ref="F58:J58"/>
    <mergeCell ref="K58:M58"/>
    <mergeCell ref="F50:J50"/>
    <mergeCell ref="K50:M50"/>
    <mergeCell ref="F51:J51"/>
    <mergeCell ref="K51:M51"/>
    <mergeCell ref="C53:P53"/>
    <mergeCell ref="F55:J55"/>
    <mergeCell ref="K55:M55"/>
    <mergeCell ref="F47:J47"/>
    <mergeCell ref="K47:M47"/>
    <mergeCell ref="F48:J48"/>
    <mergeCell ref="K48:M48"/>
    <mergeCell ref="F49:J49"/>
    <mergeCell ref="K49:M49"/>
    <mergeCell ref="F44:J44"/>
    <mergeCell ref="K44:M44"/>
    <mergeCell ref="F45:J45"/>
    <mergeCell ref="K45:M45"/>
    <mergeCell ref="F46:J46"/>
    <mergeCell ref="K46:M46"/>
    <mergeCell ref="F36:J36"/>
    <mergeCell ref="K36:M36"/>
    <mergeCell ref="F42:J42"/>
    <mergeCell ref="K42:M42"/>
    <mergeCell ref="F43:J43"/>
    <mergeCell ref="K43:M43"/>
    <mergeCell ref="F33:J33"/>
    <mergeCell ref="K33:M33"/>
    <mergeCell ref="F34:J34"/>
    <mergeCell ref="K34:M34"/>
    <mergeCell ref="F35:J35"/>
    <mergeCell ref="K35:M35"/>
    <mergeCell ref="F29:M29"/>
    <mergeCell ref="F30:J30"/>
    <mergeCell ref="K30:M30"/>
    <mergeCell ref="F31:J31"/>
    <mergeCell ref="K31:M31"/>
    <mergeCell ref="F32:J32"/>
    <mergeCell ref="K32:M32"/>
    <mergeCell ref="D22:I22"/>
    <mergeCell ref="J22:L22"/>
    <mergeCell ref="M22:O22"/>
    <mergeCell ref="F27:J27"/>
    <mergeCell ref="K27:M27"/>
    <mergeCell ref="F28:J28"/>
    <mergeCell ref="K28:M28"/>
    <mergeCell ref="D21:I21"/>
    <mergeCell ref="J21:L21"/>
    <mergeCell ref="M21:O21"/>
    <mergeCell ref="D18:I18"/>
    <mergeCell ref="J18:L18"/>
    <mergeCell ref="M18:O18"/>
    <mergeCell ref="D19:I19"/>
    <mergeCell ref="J19:L19"/>
    <mergeCell ref="M19:O19"/>
    <mergeCell ref="A3:P3"/>
    <mergeCell ref="A4:P4"/>
    <mergeCell ref="C12:P13"/>
    <mergeCell ref="D17:I17"/>
    <mergeCell ref="J17:L17"/>
    <mergeCell ref="M17:O17"/>
    <mergeCell ref="A1:P1"/>
    <mergeCell ref="A2:P2"/>
    <mergeCell ref="D20:I20"/>
    <mergeCell ref="J20:L20"/>
    <mergeCell ref="M20:O20"/>
  </mergeCells>
  <pageMargins left="0.70866141732283472" right="0.70866141732283472" top="0.74803149606299213" bottom="0.74803149606299213" header="0.31496062992125984" footer="0.31496062992125984"/>
  <pageSetup scale="49" fitToHeight="6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Elena Lechuga Marta</dc:creator>
  <cp:lastModifiedBy>Bertha Antillon</cp:lastModifiedBy>
  <cp:lastPrinted>2025-01-30T20:09:16Z</cp:lastPrinted>
  <dcterms:created xsi:type="dcterms:W3CDTF">2025-01-29T19:07:49Z</dcterms:created>
  <dcterms:modified xsi:type="dcterms:W3CDTF">2025-01-30T20:11:07Z</dcterms:modified>
</cp:coreProperties>
</file>